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135" activeTab="0"/>
  </bookViews>
  <sheets>
    <sheet name="Marzo 2019" sheetId="1" r:id="rId1"/>
  </sheets>
  <definedNames/>
  <calcPr fullCalcOnLoad="1"/>
</workbook>
</file>

<file path=xl/sharedStrings.xml><?xml version="1.0" encoding="utf-8"?>
<sst xmlns="http://schemas.openxmlformats.org/spreadsheetml/2006/main" count="55" uniqueCount="52">
  <si>
    <t>Concepto</t>
  </si>
  <si>
    <t>Enero</t>
  </si>
  <si>
    <t>Febrero</t>
  </si>
  <si>
    <t>Marzo</t>
  </si>
  <si>
    <t>Abril</t>
  </si>
  <si>
    <t>Mayo</t>
  </si>
  <si>
    <t>Junio</t>
  </si>
  <si>
    <t>Acumulado</t>
  </si>
  <si>
    <t>Fondo General de Participaciones.</t>
  </si>
  <si>
    <t>Fondo de Fiscalización y Recaudación.</t>
  </si>
  <si>
    <t>Fondo de Fomento Municipal.</t>
  </si>
  <si>
    <t>Participaciones en Impuestos Especiales sobre Producción y Servicios.</t>
  </si>
  <si>
    <t>Fondo de Compensación.</t>
  </si>
  <si>
    <t>Impuesto Sobre la Renta:</t>
  </si>
  <si>
    <t>Estatal.</t>
  </si>
  <si>
    <t>Municipal.</t>
  </si>
  <si>
    <t>Servicios Personales.</t>
  </si>
  <si>
    <t>Otros de Gasto Corriente.</t>
  </si>
  <si>
    <t>Gasto de Operación.</t>
  </si>
  <si>
    <t>Fondo de Aportaciones para los Servicios de Salud (FASSA).</t>
  </si>
  <si>
    <t>Fondo de Aportaciones para la Infraestructura Social (FAIS):</t>
  </si>
  <si>
    <t>Fondo de Aportaciones para el Fortalecimiento de los Municipios y de las Demarcaciones Territoriales del Distrito Federal (FORTAMUN).</t>
  </si>
  <si>
    <t>Fondo de Aportaciones Múltiples (FAM):</t>
  </si>
  <si>
    <t>Asistencia Social.</t>
  </si>
  <si>
    <t>Infraestructura Educativa Básica.</t>
  </si>
  <si>
    <t>Infraestructura Educativa Superior.</t>
  </si>
  <si>
    <t>Infraestructura Educativa Media Superior.</t>
  </si>
  <si>
    <t>Fondo de Aportaciones para la Seguridad Pública de los Estados y del Distrito Federal (FASP).</t>
  </si>
  <si>
    <t>Fondo de Aportaciones para la Educación Tecnológica y de Adultos (FAETA):</t>
  </si>
  <si>
    <t>Educación Tecnológica.</t>
  </si>
  <si>
    <t>Educación de Adultos.</t>
  </si>
  <si>
    <t>Fondo de Aportaciones para el Fortalecimiento de las Entidades Federativas (FAFEF).</t>
  </si>
  <si>
    <t>Notas:</t>
  </si>
  <si>
    <t>GOBIERNO DEL ESTADO DE MÉXICO</t>
  </si>
  <si>
    <t>SECRETARÍA DE FINANZAS</t>
  </si>
  <si>
    <t>SUBSECRETARÍA DE INGRESOS</t>
  </si>
  <si>
    <t>DIRECCIÓN GENERAL DE POLÍTICA FISCAL</t>
  </si>
  <si>
    <t>(Pesos)</t>
  </si>
  <si>
    <t>Los derivados de las Participaciones en los Ingresos Federales:</t>
  </si>
  <si>
    <t>Aportaciones Federales:</t>
  </si>
  <si>
    <t>Julio</t>
  </si>
  <si>
    <t>Agosto</t>
  </si>
  <si>
    <t>Septiembre</t>
  </si>
  <si>
    <t>Fondo de Aportaciones para la Nómina Educativa y Gasto Operativo (FONE):</t>
  </si>
  <si>
    <t>Información preliminar.</t>
  </si>
  <si>
    <t>Octubre</t>
  </si>
  <si>
    <t>Noviembre</t>
  </si>
  <si>
    <t>Diciembre</t>
  </si>
  <si>
    <t>INGRESOS FEDERALES 2019</t>
  </si>
  <si>
    <t>LIEM 2019</t>
  </si>
  <si>
    <t>**En apego al artículo cuarto transitorio del Presupuesto de Egresos de la Federación 2019, los recursos del FAETA destinados al INEA serán ministrados a través del Ramo 11 Educación directamente a la SEP en tanto no sea suscrito el convenio de coordinación señalado en el artículo antes citado. Por lo anterior, no se reportan recursos para dicho concepto.</t>
  </si>
  <si>
    <t>*Derivado de la reforma al artículo 26-A de la Ley de Coordinación Fiscal, la SEP solicita directamente a la Tesorería de la Federación realizar el pago de los recursos del FONE por servicios personales a los maestros por cuenta y orden de las entidades federativas. Por lo anterior, la cifra proporcionada del FONE por servicios personales marzo de 2019 es la calendarizada por la SHCP, ya que hasta el momento la Federación no ha informado a la Secretaría de Finanzas el monto radicado definitivo en dicho mes. Respecto al registro de enero a febrero de 2019, se hizo conforme a la indicación de la Secretaría de Hacienda y Crédito Público de registrar solamente el monto del presupuesto pagado.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</si>
</sst>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6">
    <font>
      <sz val="11"/>
      <color theme="1"/>
      <name val="Calibri"/>
      <family val="2"/>
    </font>
    <font>
      <sz val="11"/>
      <color indexed="8"/>
      <name val="Calibri"/>
      <family val="2"/>
    </font>
    <font>
      <u val="single"/>
      <sz val="10"/>
      <color indexed="12"/>
      <name val="Arial"/>
      <family val="2"/>
    </font>
    <font>
      <sz val="8"/>
      <name val="Frutiger LT Std 55 Roman"/>
      <family val="2"/>
    </font>
    <font>
      <b/>
      <sz val="8"/>
      <color indexed="9"/>
      <name val="HelveticaNeueLT Std"/>
      <family val="2"/>
    </font>
    <font>
      <b/>
      <sz val="8"/>
      <name val="HelveticaNeueLT Std"/>
      <family val="2"/>
    </font>
    <font>
      <sz val="8"/>
      <name val="HelveticaNeueLT Std"/>
      <family val="2"/>
    </font>
    <font>
      <sz val="7"/>
      <name val="HelveticaNeueLT Std"/>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indexed="8"/>
      <name val="Frutiger LT Std 55 Roman"/>
      <family val="2"/>
    </font>
    <font>
      <sz val="11"/>
      <color indexed="8"/>
      <name val="HelveticaNeueLT Std"/>
      <family val="2"/>
    </font>
    <font>
      <b/>
      <sz val="11"/>
      <color indexed="8"/>
      <name val="HelveticaNeueLT Std"/>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Frutiger LT Std 55 Roman"/>
      <family val="2"/>
    </font>
    <font>
      <sz val="11"/>
      <color theme="1"/>
      <name val="HelveticaNeueLT Std"/>
      <family val="2"/>
    </font>
    <font>
      <b/>
      <sz val="11"/>
      <color theme="1"/>
      <name val="HelveticaNeueLT Std"/>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00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00000"/>
      </left>
      <right style="medium">
        <color rgb="FFC00000"/>
      </right>
      <top style="medium">
        <color rgb="FFC00000"/>
      </top>
      <bottom>
        <color indexed="63"/>
      </bottom>
    </border>
    <border>
      <left style="medium">
        <color rgb="FFC00000"/>
      </left>
      <right style="medium">
        <color rgb="FFC00000"/>
      </right>
      <top>
        <color indexed="63"/>
      </top>
      <bottom>
        <color indexed="63"/>
      </bottom>
    </border>
    <border>
      <left style="medium">
        <color rgb="FFC00000"/>
      </left>
      <right style="medium">
        <color rgb="FFC00000"/>
      </right>
      <top>
        <color indexed="63"/>
      </top>
      <bottom style="medium">
        <color rgb="FFC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2"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0" borderId="0" xfId="0" applyFont="1" applyAlignment="1">
      <alignment/>
    </xf>
    <xf numFmtId="0" fontId="3" fillId="33" borderId="0" xfId="0" applyFont="1" applyFill="1" applyAlignment="1">
      <alignment vertical="center" wrapText="1"/>
    </xf>
    <xf numFmtId="0" fontId="3" fillId="33" borderId="0" xfId="0" applyFont="1" applyFill="1" applyAlignment="1">
      <alignment vertical="center"/>
    </xf>
    <xf numFmtId="0" fontId="3" fillId="0" borderId="0" xfId="0" applyFont="1" applyFill="1" applyAlignment="1">
      <alignment vertical="center"/>
    </xf>
    <xf numFmtId="164" fontId="3" fillId="33" borderId="0" xfId="0" applyNumberFormat="1" applyFont="1" applyFill="1" applyAlignment="1">
      <alignment vertical="center"/>
    </xf>
    <xf numFmtId="0" fontId="43" fillId="0" borderId="0" xfId="0" applyFont="1" applyFill="1" applyAlignment="1">
      <alignment/>
    </xf>
    <xf numFmtId="0" fontId="43" fillId="0" borderId="0" xfId="0" applyFont="1" applyFill="1" applyAlignment="1">
      <alignment/>
    </xf>
    <xf numFmtId="164" fontId="43" fillId="0" borderId="0" xfId="0" applyNumberFormat="1" applyFont="1" applyFill="1" applyAlignment="1">
      <alignment/>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4" fillId="0" borderId="0" xfId="0" applyFont="1" applyFill="1" applyBorder="1" applyAlignment="1">
      <alignment horizontal="center" vertical="center" wrapText="1"/>
    </xf>
    <xf numFmtId="0" fontId="4" fillId="33" borderId="0" xfId="0" applyFont="1" applyFill="1" applyBorder="1" applyAlignment="1">
      <alignment horizontal="centerContinuous" vertical="center" wrapText="1"/>
    </xf>
    <xf numFmtId="0" fontId="4" fillId="33" borderId="0" xfId="0" applyFont="1" applyFill="1" applyBorder="1" applyAlignment="1">
      <alignment horizontal="center" vertical="center" wrapText="1"/>
    </xf>
    <xf numFmtId="164" fontId="4" fillId="33" borderId="0" xfId="48" applyNumberFormat="1" applyFont="1" applyFill="1" applyBorder="1" applyAlignment="1">
      <alignment horizontal="center" vertical="center" wrapText="1"/>
    </xf>
    <xf numFmtId="0" fontId="5" fillId="0" borderId="10" xfId="46" applyFont="1" applyFill="1" applyBorder="1" applyAlignment="1" applyProtection="1">
      <alignment horizontal="left" wrapText="1"/>
      <protection/>
    </xf>
    <xf numFmtId="164" fontId="5" fillId="0" borderId="10" xfId="48" applyNumberFormat="1" applyFont="1" applyFill="1" applyBorder="1" applyAlignment="1">
      <alignment horizontal="right" vertical="center"/>
    </xf>
    <xf numFmtId="164" fontId="5" fillId="0" borderId="0" xfId="48" applyNumberFormat="1" applyFont="1" applyFill="1" applyBorder="1" applyAlignment="1">
      <alignment horizontal="right" vertical="center"/>
    </xf>
    <xf numFmtId="164" fontId="5" fillId="0" borderId="10" xfId="48" applyNumberFormat="1" applyFont="1" applyFill="1" applyBorder="1" applyAlignment="1">
      <alignment horizontal="right" vertical="center" wrapText="1"/>
    </xf>
    <xf numFmtId="0" fontId="6" fillId="0" borderId="11" xfId="53" applyFont="1" applyFill="1" applyBorder="1" applyAlignment="1">
      <alignment horizontal="left" indent="2"/>
      <protection/>
    </xf>
    <xf numFmtId="164" fontId="6" fillId="0" borderId="11" xfId="48" applyNumberFormat="1" applyFont="1" applyFill="1" applyBorder="1" applyAlignment="1">
      <alignment horizontal="right" vertical="center"/>
    </xf>
    <xf numFmtId="164" fontId="6" fillId="0" borderId="0" xfId="48" applyNumberFormat="1" applyFont="1" applyFill="1" applyBorder="1" applyAlignment="1">
      <alignment horizontal="right" vertical="center"/>
    </xf>
    <xf numFmtId="164" fontId="6" fillId="0" borderId="11" xfId="48" applyNumberFormat="1" applyFont="1" applyFill="1" applyBorder="1" applyAlignment="1">
      <alignment horizontal="right" vertical="center" wrapText="1"/>
    </xf>
    <xf numFmtId="0" fontId="6" fillId="0" borderId="11" xfId="53" applyFont="1" applyFill="1" applyBorder="1" applyAlignment="1">
      <alignment horizontal="left" wrapText="1" indent="2"/>
      <protection/>
    </xf>
    <xf numFmtId="0" fontId="6" fillId="0" borderId="11" xfId="53" applyFont="1" applyFill="1" applyBorder="1" applyAlignment="1">
      <alignment horizontal="left" indent="3"/>
      <protection/>
    </xf>
    <xf numFmtId="0" fontId="5" fillId="0" borderId="11" xfId="46" applyFont="1" applyFill="1" applyBorder="1" applyAlignment="1" applyProtection="1">
      <alignment horizontal="left"/>
      <protection/>
    </xf>
    <xf numFmtId="164" fontId="5" fillId="0" borderId="11" xfId="48" applyNumberFormat="1" applyFont="1" applyFill="1" applyBorder="1" applyAlignment="1">
      <alignment horizontal="right" vertical="center"/>
    </xf>
    <xf numFmtId="164" fontId="5" fillId="0" borderId="11" xfId="48" applyNumberFormat="1" applyFont="1" applyFill="1" applyBorder="1" applyAlignment="1">
      <alignment horizontal="right" vertical="center" wrapText="1"/>
    </xf>
    <xf numFmtId="0" fontId="6" fillId="0" borderId="11" xfId="53" applyFont="1" applyFill="1" applyBorder="1" applyAlignment="1">
      <alignment horizontal="left" indent="4"/>
      <protection/>
    </xf>
    <xf numFmtId="0" fontId="6" fillId="0" borderId="11" xfId="46" applyFont="1" applyFill="1" applyBorder="1" applyAlignment="1" applyProtection="1">
      <alignment horizontal="left" indent="4"/>
      <protection/>
    </xf>
    <xf numFmtId="0" fontId="6" fillId="0" borderId="12" xfId="53" applyFont="1" applyFill="1" applyBorder="1" applyAlignment="1">
      <alignment horizontal="left" wrapText="1" indent="2"/>
      <protection/>
    </xf>
    <xf numFmtId="164" fontId="6" fillId="0" borderId="12" xfId="48" applyNumberFormat="1" applyFont="1" applyFill="1" applyBorder="1" applyAlignment="1">
      <alignment horizontal="right" vertical="center"/>
    </xf>
    <xf numFmtId="164" fontId="6" fillId="0" borderId="12" xfId="48" applyNumberFormat="1" applyFont="1" applyFill="1" applyBorder="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horizontal="left" vertical="center" wrapText="1"/>
    </xf>
    <xf numFmtId="164" fontId="4" fillId="34" borderId="0" xfId="48" applyNumberFormat="1" applyFont="1" applyFill="1" applyBorder="1" applyAlignment="1">
      <alignment horizontal="center" vertical="center" wrapText="1"/>
    </xf>
    <xf numFmtId="0" fontId="4" fillId="34" borderId="0" xfId="0" applyFont="1" applyFill="1" applyBorder="1" applyAlignment="1">
      <alignment horizontal="center" vertical="center" wrapText="1"/>
    </xf>
    <xf numFmtId="0" fontId="45" fillId="0" borderId="0" xfId="0" applyFont="1" applyAlignment="1">
      <alignment horizontal="center"/>
    </xf>
    <xf numFmtId="0" fontId="7" fillId="0" borderId="0" xfId="0" applyFont="1" applyFill="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4"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5">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190500</xdr:colOff>
      <xdr:row>3</xdr:row>
      <xdr:rowOff>38100</xdr:rowOff>
    </xdr:from>
    <xdr:to>
      <xdr:col>16</xdr:col>
      <xdr:colOff>1066800</xdr:colOff>
      <xdr:row>6</xdr:row>
      <xdr:rowOff>95250</xdr:rowOff>
    </xdr:to>
    <xdr:pic>
      <xdr:nvPicPr>
        <xdr:cNvPr id="1" name="Picture 49"/>
        <xdr:cNvPicPr preferRelativeResize="1">
          <a:picLocks noChangeAspect="1"/>
        </xdr:cNvPicPr>
      </xdr:nvPicPr>
      <xdr:blipFill>
        <a:blip r:embed="rId1"/>
        <a:stretch>
          <a:fillRect/>
        </a:stretch>
      </xdr:blipFill>
      <xdr:spPr>
        <a:xfrm>
          <a:off x="7791450" y="581025"/>
          <a:ext cx="1990725" cy="600075"/>
        </a:xfrm>
        <a:prstGeom prst="rect">
          <a:avLst/>
        </a:prstGeom>
        <a:noFill/>
        <a:ln w="9525" cmpd="sng">
          <a:noFill/>
        </a:ln>
      </xdr:spPr>
    </xdr:pic>
    <xdr:clientData/>
  </xdr:twoCellAnchor>
  <xdr:twoCellAnchor editAs="oneCell">
    <xdr:from>
      <xdr:col>1</xdr:col>
      <xdr:colOff>0</xdr:colOff>
      <xdr:row>1</xdr:row>
      <xdr:rowOff>0</xdr:rowOff>
    </xdr:from>
    <xdr:to>
      <xdr:col>1</xdr:col>
      <xdr:colOff>2076450</xdr:colOff>
      <xdr:row>8</xdr:row>
      <xdr:rowOff>9525</xdr:rowOff>
    </xdr:to>
    <xdr:pic>
      <xdr:nvPicPr>
        <xdr:cNvPr id="2" name="Imagen 1"/>
        <xdr:cNvPicPr preferRelativeResize="1">
          <a:picLocks noChangeAspect="1"/>
        </xdr:cNvPicPr>
      </xdr:nvPicPr>
      <xdr:blipFill>
        <a:blip r:embed="rId2"/>
        <a:stretch>
          <a:fillRect/>
        </a:stretch>
      </xdr:blipFill>
      <xdr:spPr>
        <a:xfrm>
          <a:off x="762000" y="180975"/>
          <a:ext cx="20764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T55"/>
  <sheetViews>
    <sheetView showGridLines="0" tabSelected="1" zoomScalePageLayoutView="0" workbookViewId="0" topLeftCell="A1">
      <selection activeCell="B1" sqref="B1"/>
    </sheetView>
  </sheetViews>
  <sheetFormatPr defaultColWidth="11.421875" defaultRowHeight="15" outlineLevelRow="1"/>
  <cols>
    <col min="1" max="1" width="11.421875" style="1" customWidth="1"/>
    <col min="2" max="2" width="47.7109375" style="1" customWidth="1"/>
    <col min="3" max="3" width="17.7109375" style="1" customWidth="1"/>
    <col min="4" max="4" width="1.7109375" style="1" customWidth="1"/>
    <col min="5" max="6" width="17.7109375" style="1" customWidth="1"/>
    <col min="7" max="7" width="16.7109375" style="1" customWidth="1"/>
    <col min="8" max="16" width="16.7109375" style="1" hidden="1" customWidth="1"/>
    <col min="17" max="17" width="17.7109375" style="1" customWidth="1"/>
    <col min="18" max="16384" width="11.421875" style="1" customWidth="1"/>
  </cols>
  <sheetData>
    <row r="2" spans="2:17" ht="14.25">
      <c r="B2" s="38" t="s">
        <v>33</v>
      </c>
      <c r="C2" s="38"/>
      <c r="D2" s="38"/>
      <c r="E2" s="38"/>
      <c r="F2" s="38"/>
      <c r="G2" s="38"/>
      <c r="H2" s="38"/>
      <c r="I2" s="38"/>
      <c r="J2" s="38"/>
      <c r="K2" s="38"/>
      <c r="L2" s="38"/>
      <c r="M2" s="38"/>
      <c r="N2" s="38"/>
      <c r="O2" s="38"/>
      <c r="P2" s="38"/>
      <c r="Q2" s="38"/>
    </row>
    <row r="3" spans="2:17" ht="14.25">
      <c r="B3" s="38" t="s">
        <v>34</v>
      </c>
      <c r="C3" s="38"/>
      <c r="D3" s="38"/>
      <c r="E3" s="38"/>
      <c r="F3" s="38"/>
      <c r="G3" s="38"/>
      <c r="H3" s="38"/>
      <c r="I3" s="38"/>
      <c r="J3" s="38"/>
      <c r="K3" s="38"/>
      <c r="L3" s="38"/>
      <c r="M3" s="38"/>
      <c r="N3" s="38"/>
      <c r="O3" s="38"/>
      <c r="P3" s="38"/>
      <c r="Q3" s="38"/>
    </row>
    <row r="4" spans="2:17" ht="14.25">
      <c r="B4" s="38" t="s">
        <v>35</v>
      </c>
      <c r="C4" s="38"/>
      <c r="D4" s="38"/>
      <c r="E4" s="38"/>
      <c r="F4" s="38"/>
      <c r="G4" s="38"/>
      <c r="H4" s="38"/>
      <c r="I4" s="38"/>
      <c r="J4" s="38"/>
      <c r="K4" s="38"/>
      <c r="L4" s="38"/>
      <c r="M4" s="38"/>
      <c r="N4" s="38"/>
      <c r="O4" s="38"/>
      <c r="P4" s="38"/>
      <c r="Q4" s="38"/>
    </row>
    <row r="5" spans="2:17" ht="14.25">
      <c r="B5" s="38" t="s">
        <v>36</v>
      </c>
      <c r="C5" s="38"/>
      <c r="D5" s="38"/>
      <c r="E5" s="38"/>
      <c r="F5" s="38"/>
      <c r="G5" s="38"/>
      <c r="H5" s="38"/>
      <c r="I5" s="38"/>
      <c r="J5" s="38"/>
      <c r="K5" s="38"/>
      <c r="L5" s="38"/>
      <c r="M5" s="38"/>
      <c r="N5" s="38"/>
      <c r="O5" s="38"/>
      <c r="P5" s="38"/>
      <c r="Q5" s="38"/>
    </row>
    <row r="6" spans="2:17" ht="14.25">
      <c r="B6" s="38" t="s">
        <v>48</v>
      </c>
      <c r="C6" s="38"/>
      <c r="D6" s="38"/>
      <c r="E6" s="38"/>
      <c r="F6" s="38"/>
      <c r="G6" s="38"/>
      <c r="H6" s="38"/>
      <c r="I6" s="38"/>
      <c r="J6" s="38"/>
      <c r="K6" s="38"/>
      <c r="L6" s="38"/>
      <c r="M6" s="38"/>
      <c r="N6" s="38"/>
      <c r="O6" s="38"/>
      <c r="P6" s="38"/>
      <c r="Q6" s="38"/>
    </row>
    <row r="7" spans="2:17" ht="14.25">
      <c r="B7" s="38" t="s">
        <v>37</v>
      </c>
      <c r="C7" s="38"/>
      <c r="D7" s="38"/>
      <c r="E7" s="38"/>
      <c r="F7" s="38"/>
      <c r="G7" s="38"/>
      <c r="H7" s="38"/>
      <c r="I7" s="38"/>
      <c r="J7" s="38"/>
      <c r="K7" s="38"/>
      <c r="L7" s="38"/>
      <c r="M7" s="38"/>
      <c r="N7" s="38"/>
      <c r="O7" s="38"/>
      <c r="P7" s="38"/>
      <c r="Q7" s="38"/>
    </row>
    <row r="8" spans="2:17" ht="14.25">
      <c r="B8" s="10"/>
      <c r="C8" s="11"/>
      <c r="D8" s="11"/>
      <c r="E8" s="11"/>
      <c r="F8" s="11"/>
      <c r="G8" s="11"/>
      <c r="H8" s="10"/>
      <c r="I8" s="10"/>
      <c r="J8" s="10"/>
      <c r="K8" s="10"/>
      <c r="L8" s="10"/>
      <c r="M8" s="10"/>
      <c r="N8" s="10"/>
      <c r="O8" s="10"/>
      <c r="P8" s="10"/>
      <c r="Q8" s="10"/>
    </row>
    <row r="9" spans="2:17" ht="14.25">
      <c r="B9" s="10"/>
      <c r="C9" s="10"/>
      <c r="D9" s="10"/>
      <c r="E9" s="10"/>
      <c r="F9" s="10"/>
      <c r="G9" s="10"/>
      <c r="H9" s="10"/>
      <c r="I9" s="10"/>
      <c r="J9" s="10"/>
      <c r="K9" s="10"/>
      <c r="L9" s="10"/>
      <c r="M9" s="10"/>
      <c r="N9" s="10"/>
      <c r="O9" s="10"/>
      <c r="P9" s="10"/>
      <c r="Q9" s="10"/>
    </row>
    <row r="10" spans="2:17" s="2" customFormat="1" ht="5.25" customHeight="1">
      <c r="B10" s="37" t="s">
        <v>0</v>
      </c>
      <c r="C10" s="37" t="s">
        <v>49</v>
      </c>
      <c r="D10" s="12"/>
      <c r="E10" s="36" t="s">
        <v>1</v>
      </c>
      <c r="F10" s="36" t="s">
        <v>2</v>
      </c>
      <c r="G10" s="36" t="s">
        <v>3</v>
      </c>
      <c r="H10" s="36" t="s">
        <v>4</v>
      </c>
      <c r="I10" s="36" t="s">
        <v>5</v>
      </c>
      <c r="J10" s="36" t="s">
        <v>6</v>
      </c>
      <c r="K10" s="36" t="s">
        <v>40</v>
      </c>
      <c r="L10" s="36" t="s">
        <v>41</v>
      </c>
      <c r="M10" s="36" t="s">
        <v>42</v>
      </c>
      <c r="N10" s="36" t="s">
        <v>45</v>
      </c>
      <c r="O10" s="36" t="s">
        <v>46</v>
      </c>
      <c r="P10" s="36" t="s">
        <v>47</v>
      </c>
      <c r="Q10" s="36" t="s">
        <v>7</v>
      </c>
    </row>
    <row r="11" spans="2:17" s="2" customFormat="1" ht="5.25" customHeight="1">
      <c r="B11" s="37"/>
      <c r="C11" s="37"/>
      <c r="D11" s="12"/>
      <c r="E11" s="36"/>
      <c r="F11" s="36"/>
      <c r="G11" s="36"/>
      <c r="H11" s="36"/>
      <c r="I11" s="36"/>
      <c r="J11" s="36"/>
      <c r="K11" s="36"/>
      <c r="L11" s="36"/>
      <c r="M11" s="36"/>
      <c r="N11" s="36"/>
      <c r="O11" s="36"/>
      <c r="P11" s="36"/>
      <c r="Q11" s="36"/>
    </row>
    <row r="12" spans="2:17" s="2" customFormat="1" ht="12.75" customHeight="1">
      <c r="B12" s="37"/>
      <c r="C12" s="37"/>
      <c r="D12" s="12"/>
      <c r="E12" s="36"/>
      <c r="F12" s="36"/>
      <c r="G12" s="36"/>
      <c r="H12" s="36"/>
      <c r="I12" s="36"/>
      <c r="J12" s="36"/>
      <c r="K12" s="36"/>
      <c r="L12" s="36"/>
      <c r="M12" s="36"/>
      <c r="N12" s="36"/>
      <c r="O12" s="36"/>
      <c r="P12" s="36"/>
      <c r="Q12" s="36"/>
    </row>
    <row r="13" spans="2:17" s="3" customFormat="1" ht="12" thickBot="1">
      <c r="B13" s="13"/>
      <c r="C13" s="14"/>
      <c r="D13" s="12"/>
      <c r="E13" s="15"/>
      <c r="F13" s="15"/>
      <c r="G13" s="15"/>
      <c r="H13" s="15"/>
      <c r="I13" s="15"/>
      <c r="J13" s="15"/>
      <c r="K13" s="15"/>
      <c r="L13" s="15"/>
      <c r="M13" s="15"/>
      <c r="N13" s="15"/>
      <c r="O13" s="15"/>
      <c r="P13" s="15"/>
      <c r="Q13" s="15"/>
    </row>
    <row r="14" spans="2:20" s="3" customFormat="1" ht="22.5" customHeight="1">
      <c r="B14" s="16" t="s">
        <v>38</v>
      </c>
      <c r="C14" s="17">
        <f>(+C15+C16+C17+C18+C19+C20)</f>
        <v>114764158708</v>
      </c>
      <c r="D14" s="18"/>
      <c r="E14" s="17">
        <f aca="true" t="shared" si="0" ref="E14:Q14">(+E15+E16+E17+E18+E19+E20)</f>
        <v>9204690885</v>
      </c>
      <c r="F14" s="17">
        <f t="shared" si="0"/>
        <v>11717347152</v>
      </c>
      <c r="G14" s="17">
        <f t="shared" si="0"/>
        <v>8782196330</v>
      </c>
      <c r="H14" s="17">
        <f t="shared" si="0"/>
        <v>0</v>
      </c>
      <c r="I14" s="17">
        <f t="shared" si="0"/>
        <v>0</v>
      </c>
      <c r="J14" s="17">
        <f t="shared" si="0"/>
        <v>0</v>
      </c>
      <c r="K14" s="19">
        <f t="shared" si="0"/>
        <v>0</v>
      </c>
      <c r="L14" s="19">
        <f t="shared" si="0"/>
        <v>0</v>
      </c>
      <c r="M14" s="19">
        <f t="shared" si="0"/>
        <v>0</v>
      </c>
      <c r="N14" s="19">
        <f t="shared" si="0"/>
        <v>0</v>
      </c>
      <c r="O14" s="19">
        <f>(+O15+O16+O17+O18+O19+O20)</f>
        <v>0</v>
      </c>
      <c r="P14" s="19">
        <f>(+P15+P16+P17+P18+P19+P20)</f>
        <v>0</v>
      </c>
      <c r="Q14" s="17">
        <f t="shared" si="0"/>
        <v>29704234367</v>
      </c>
      <c r="R14" s="4"/>
      <c r="S14" s="5"/>
      <c r="T14" s="5"/>
    </row>
    <row r="15" spans="2:20" s="3" customFormat="1" ht="11.25" outlineLevel="1">
      <c r="B15" s="20" t="s">
        <v>8</v>
      </c>
      <c r="C15" s="21">
        <v>93356672324</v>
      </c>
      <c r="D15" s="22"/>
      <c r="E15" s="21">
        <v>7153432918</v>
      </c>
      <c r="F15" s="21">
        <f>9407653027+588353050</f>
        <v>9996006077</v>
      </c>
      <c r="G15" s="21">
        <v>7132385033</v>
      </c>
      <c r="H15" s="21"/>
      <c r="I15" s="21"/>
      <c r="J15" s="21"/>
      <c r="K15" s="23"/>
      <c r="L15" s="23"/>
      <c r="M15" s="23"/>
      <c r="N15" s="23"/>
      <c r="O15" s="23"/>
      <c r="P15" s="23"/>
      <c r="Q15" s="21">
        <f>E15+F15+G15+H15+I15+J15+K15+L15+M15+N15+O15+P15</f>
        <v>24281824028</v>
      </c>
      <c r="R15" s="4"/>
      <c r="S15" s="5"/>
      <c r="T15" s="5"/>
    </row>
    <row r="16" spans="2:20" s="3" customFormat="1" ht="11.25" outlineLevel="1">
      <c r="B16" s="20" t="s">
        <v>9</v>
      </c>
      <c r="C16" s="21">
        <v>4496662264</v>
      </c>
      <c r="D16" s="22"/>
      <c r="E16" s="21">
        <f>261668053+262123999</f>
        <v>523792052</v>
      </c>
      <c r="F16" s="21">
        <v>261668053</v>
      </c>
      <c r="G16" s="21">
        <v>261668053</v>
      </c>
      <c r="H16" s="21"/>
      <c r="I16" s="21"/>
      <c r="J16" s="21"/>
      <c r="K16" s="23"/>
      <c r="L16" s="23"/>
      <c r="M16" s="23"/>
      <c r="N16" s="23"/>
      <c r="O16" s="23"/>
      <c r="P16" s="23"/>
      <c r="Q16" s="21">
        <f aca="true" t="shared" si="1" ref="Q16:Q22">E16+F16+G16+H16+I16+J16+K16+L16+M16+N16+O16+P16</f>
        <v>1047128158</v>
      </c>
      <c r="R16" s="4"/>
      <c r="S16" s="5"/>
      <c r="T16" s="5"/>
    </row>
    <row r="17" spans="2:20" s="3" customFormat="1" ht="11.25" outlineLevel="1">
      <c r="B17" s="20" t="s">
        <v>10</v>
      </c>
      <c r="C17" s="21">
        <v>3101824897</v>
      </c>
      <c r="D17" s="22"/>
      <c r="E17" s="21">
        <v>230093560</v>
      </c>
      <c r="F17" s="21">
        <f>337998995+26091944</f>
        <v>364090939</v>
      </c>
      <c r="G17" s="21">
        <v>228928715</v>
      </c>
      <c r="H17" s="21"/>
      <c r="I17" s="21"/>
      <c r="J17" s="21"/>
      <c r="K17" s="23"/>
      <c r="L17" s="23"/>
      <c r="M17" s="23"/>
      <c r="N17" s="23"/>
      <c r="O17" s="23"/>
      <c r="P17" s="23"/>
      <c r="Q17" s="21">
        <f t="shared" si="1"/>
        <v>823113214</v>
      </c>
      <c r="R17" s="4"/>
      <c r="S17" s="5"/>
      <c r="T17" s="5"/>
    </row>
    <row r="18" spans="2:20" s="3" customFormat="1" ht="22.5" customHeight="1" outlineLevel="1">
      <c r="B18" s="24" t="s">
        <v>11</v>
      </c>
      <c r="C18" s="21">
        <v>1555088821</v>
      </c>
      <c r="D18" s="22"/>
      <c r="E18" s="21">
        <v>117889853</v>
      </c>
      <c r="F18" s="21">
        <f>158179557+41997576</f>
        <v>200177133</v>
      </c>
      <c r="G18" s="21">
        <v>206142881</v>
      </c>
      <c r="H18" s="21"/>
      <c r="I18" s="21"/>
      <c r="J18" s="21"/>
      <c r="K18" s="23"/>
      <c r="L18" s="23"/>
      <c r="M18" s="23"/>
      <c r="N18" s="23"/>
      <c r="O18" s="23"/>
      <c r="P18" s="23"/>
      <c r="Q18" s="21">
        <f t="shared" si="1"/>
        <v>524209867</v>
      </c>
      <c r="R18" s="4"/>
      <c r="S18" s="5"/>
      <c r="T18" s="5"/>
    </row>
    <row r="19" spans="2:20" s="3" customFormat="1" ht="11.25" outlineLevel="1">
      <c r="B19" s="20" t="s">
        <v>12</v>
      </c>
      <c r="C19" s="21">
        <v>430501458</v>
      </c>
      <c r="D19" s="22"/>
      <c r="E19" s="21">
        <v>33320494</v>
      </c>
      <c r="F19" s="21">
        <v>36605804</v>
      </c>
      <c r="G19" s="21">
        <v>30880354</v>
      </c>
      <c r="H19" s="21"/>
      <c r="I19" s="21"/>
      <c r="J19" s="21"/>
      <c r="K19" s="23"/>
      <c r="L19" s="23"/>
      <c r="M19" s="23"/>
      <c r="N19" s="23"/>
      <c r="O19" s="23"/>
      <c r="P19" s="23"/>
      <c r="Q19" s="21">
        <f t="shared" si="1"/>
        <v>100806652</v>
      </c>
      <c r="R19" s="4"/>
      <c r="S19" s="5"/>
      <c r="T19" s="5"/>
    </row>
    <row r="20" spans="2:20" s="3" customFormat="1" ht="11.25" outlineLevel="1">
      <c r="B20" s="20" t="s">
        <v>13</v>
      </c>
      <c r="C20" s="21">
        <f>SUM(C21+C22)</f>
        <v>11823408944</v>
      </c>
      <c r="D20" s="22"/>
      <c r="E20" s="21">
        <f aca="true" t="shared" si="2" ref="E20:N20">SUM(E21:E22)</f>
        <v>1146162008</v>
      </c>
      <c r="F20" s="21">
        <f t="shared" si="2"/>
        <v>858799146</v>
      </c>
      <c r="G20" s="21">
        <f t="shared" si="2"/>
        <v>922191294</v>
      </c>
      <c r="H20" s="21">
        <f t="shared" si="2"/>
        <v>0</v>
      </c>
      <c r="I20" s="21">
        <f t="shared" si="2"/>
        <v>0</v>
      </c>
      <c r="J20" s="21">
        <f t="shared" si="2"/>
        <v>0</v>
      </c>
      <c r="K20" s="23">
        <f t="shared" si="2"/>
        <v>0</v>
      </c>
      <c r="L20" s="23">
        <f t="shared" si="2"/>
        <v>0</v>
      </c>
      <c r="M20" s="23">
        <f t="shared" si="2"/>
        <v>0</v>
      </c>
      <c r="N20" s="23">
        <f t="shared" si="2"/>
        <v>0</v>
      </c>
      <c r="O20" s="23">
        <f>O21+O22</f>
        <v>0</v>
      </c>
      <c r="P20" s="23">
        <f>P21+P22</f>
        <v>0</v>
      </c>
      <c r="Q20" s="21">
        <f>SUM(Q21:Q22)</f>
        <v>2927152448</v>
      </c>
      <c r="R20" s="4"/>
      <c r="S20" s="5"/>
      <c r="T20" s="5"/>
    </row>
    <row r="21" spans="2:20" s="3" customFormat="1" ht="11.25" outlineLevel="1">
      <c r="B21" s="25" t="s">
        <v>14</v>
      </c>
      <c r="C21" s="21">
        <v>8836682994</v>
      </c>
      <c r="D21" s="22"/>
      <c r="E21" s="21">
        <v>821546500</v>
      </c>
      <c r="F21" s="21">
        <v>620517224</v>
      </c>
      <c r="G21" s="21">
        <v>740151531</v>
      </c>
      <c r="H21" s="21"/>
      <c r="I21" s="21"/>
      <c r="J21" s="21"/>
      <c r="K21" s="23"/>
      <c r="L21" s="23"/>
      <c r="M21" s="23"/>
      <c r="N21" s="23"/>
      <c r="O21" s="23"/>
      <c r="P21" s="23"/>
      <c r="Q21" s="21">
        <f t="shared" si="1"/>
        <v>2182215255</v>
      </c>
      <c r="R21" s="4"/>
      <c r="S21" s="5"/>
      <c r="T21" s="5"/>
    </row>
    <row r="22" spans="2:20" s="3" customFormat="1" ht="11.25" outlineLevel="1">
      <c r="B22" s="25" t="s">
        <v>15</v>
      </c>
      <c r="C22" s="21">
        <v>2986725950</v>
      </c>
      <c r="D22" s="22"/>
      <c r="E22" s="21">
        <v>324615508</v>
      </c>
      <c r="F22" s="21">
        <v>238281922</v>
      </c>
      <c r="G22" s="21">
        <v>182039763</v>
      </c>
      <c r="H22" s="21"/>
      <c r="I22" s="21"/>
      <c r="J22" s="21"/>
      <c r="K22" s="23"/>
      <c r="L22" s="23"/>
      <c r="M22" s="23"/>
      <c r="N22" s="23"/>
      <c r="O22" s="23"/>
      <c r="P22" s="23"/>
      <c r="Q22" s="21">
        <f t="shared" si="1"/>
        <v>744937193</v>
      </c>
      <c r="R22" s="4"/>
      <c r="S22" s="5"/>
      <c r="T22" s="5"/>
    </row>
    <row r="23" spans="2:20" s="3" customFormat="1" ht="11.25" outlineLevel="1">
      <c r="B23" s="25"/>
      <c r="C23" s="21"/>
      <c r="D23" s="22"/>
      <c r="E23" s="21"/>
      <c r="F23" s="21"/>
      <c r="G23" s="21"/>
      <c r="H23" s="21"/>
      <c r="I23" s="21"/>
      <c r="J23" s="21"/>
      <c r="K23" s="23"/>
      <c r="L23" s="23"/>
      <c r="M23" s="23"/>
      <c r="N23" s="23"/>
      <c r="O23" s="23"/>
      <c r="P23" s="23"/>
      <c r="Q23" s="21"/>
      <c r="R23" s="4"/>
      <c r="S23" s="5"/>
      <c r="T23" s="5"/>
    </row>
    <row r="24" spans="2:20" s="3" customFormat="1" ht="11.25">
      <c r="B24" s="26" t="s">
        <v>39</v>
      </c>
      <c r="C24" s="27">
        <f>C25+C30+C31+C34+C35+C40+C41+C44</f>
        <v>77172135237</v>
      </c>
      <c r="D24" s="18"/>
      <c r="E24" s="27">
        <f aca="true" t="shared" si="3" ref="E24:Q24">E25+E30+E31+E34+E35+E40+E41+E44</f>
        <v>6874975592.93</v>
      </c>
      <c r="F24" s="27">
        <f t="shared" si="3"/>
        <v>6955762813.4</v>
      </c>
      <c r="G24" s="27">
        <f>G25+G30+G31+G34+G35+G40+G41+G44</f>
        <v>5920220853</v>
      </c>
      <c r="H24" s="27">
        <f t="shared" si="3"/>
        <v>0</v>
      </c>
      <c r="I24" s="27">
        <f t="shared" si="3"/>
        <v>0</v>
      </c>
      <c r="J24" s="27">
        <f t="shared" si="3"/>
        <v>0</v>
      </c>
      <c r="K24" s="28">
        <f t="shared" si="3"/>
        <v>0</v>
      </c>
      <c r="L24" s="28">
        <f t="shared" si="3"/>
        <v>0</v>
      </c>
      <c r="M24" s="28">
        <f>M25+M30+M31+M34+M35+M40+M41+M44</f>
        <v>0</v>
      </c>
      <c r="N24" s="28">
        <f>N25+N30+N31+N34+N35+N40+N41+N44</f>
        <v>0</v>
      </c>
      <c r="O24" s="28">
        <f>O25+O30+O31+O34+O35+O40+O41+O44</f>
        <v>0</v>
      </c>
      <c r="P24" s="28">
        <f>P25+P30+P31+P34+P35+P40+P41+P44</f>
        <v>0</v>
      </c>
      <c r="Q24" s="27">
        <f t="shared" si="3"/>
        <v>19750959259.33</v>
      </c>
      <c r="R24" s="4"/>
      <c r="S24" s="5"/>
      <c r="T24" s="5"/>
    </row>
    <row r="25" spans="2:20" s="3" customFormat="1" ht="22.5" customHeight="1" outlineLevel="1">
      <c r="B25" s="24" t="s">
        <v>43</v>
      </c>
      <c r="C25" s="21">
        <f>SUM(C26:C29)</f>
        <v>37739922042</v>
      </c>
      <c r="D25" s="22"/>
      <c r="E25" s="21">
        <f aca="true" t="shared" si="4" ref="E25:J25">SUM(E26:E29)</f>
        <v>3184861723.93</v>
      </c>
      <c r="F25" s="21">
        <f t="shared" si="4"/>
        <v>3765462744.4</v>
      </c>
      <c r="G25" s="21">
        <f t="shared" si="4"/>
        <v>2631097811</v>
      </c>
      <c r="H25" s="21">
        <f t="shared" si="4"/>
        <v>0</v>
      </c>
      <c r="I25" s="21">
        <f t="shared" si="4"/>
        <v>0</v>
      </c>
      <c r="J25" s="21">
        <f t="shared" si="4"/>
        <v>0</v>
      </c>
      <c r="K25" s="23">
        <f aca="true" t="shared" si="5" ref="K25:P25">SUM(K26:K29)</f>
        <v>0</v>
      </c>
      <c r="L25" s="23">
        <f t="shared" si="5"/>
        <v>0</v>
      </c>
      <c r="M25" s="23">
        <f t="shared" si="5"/>
        <v>0</v>
      </c>
      <c r="N25" s="23">
        <f t="shared" si="5"/>
        <v>0</v>
      </c>
      <c r="O25" s="23">
        <f t="shared" si="5"/>
        <v>0</v>
      </c>
      <c r="P25" s="23">
        <f t="shared" si="5"/>
        <v>0</v>
      </c>
      <c r="Q25" s="21">
        <f>SUM(Q26:Q29)</f>
        <v>9581422279.33</v>
      </c>
      <c r="R25" s="4"/>
      <c r="S25" s="5"/>
      <c r="T25" s="5"/>
    </row>
    <row r="26" spans="2:20" s="3" customFormat="1" ht="11.25" outlineLevel="1">
      <c r="B26" s="29" t="s">
        <v>16</v>
      </c>
      <c r="C26" s="21">
        <v>27910584709</v>
      </c>
      <c r="D26" s="22"/>
      <c r="E26" s="21">
        <v>2819490182.93</v>
      </c>
      <c r="F26" s="21">
        <v>2458915489.4</v>
      </c>
      <c r="G26" s="21">
        <v>2315590716</v>
      </c>
      <c r="H26" s="21"/>
      <c r="I26" s="21"/>
      <c r="J26" s="21"/>
      <c r="K26" s="23"/>
      <c r="L26" s="23"/>
      <c r="M26" s="23"/>
      <c r="N26" s="23"/>
      <c r="O26" s="23"/>
      <c r="P26" s="23"/>
      <c r="Q26" s="21">
        <f aca="true" t="shared" si="6" ref="Q26:Q43">E26+F26+G26+H26+I26+J26+K26+L26+M26+N26+O26+P26</f>
        <v>7593996388.33</v>
      </c>
      <c r="R26" s="4"/>
      <c r="S26" s="5"/>
      <c r="T26" s="5"/>
    </row>
    <row r="27" spans="2:20" s="3" customFormat="1" ht="11.25" outlineLevel="1">
      <c r="B27" s="29" t="s">
        <v>17</v>
      </c>
      <c r="C27" s="21">
        <v>698453115</v>
      </c>
      <c r="D27" s="22"/>
      <c r="E27" s="21">
        <v>98643187</v>
      </c>
      <c r="F27" s="21">
        <v>49365291</v>
      </c>
      <c r="G27" s="21">
        <v>49365291</v>
      </c>
      <c r="H27" s="21"/>
      <c r="I27" s="21"/>
      <c r="J27" s="21"/>
      <c r="K27" s="23"/>
      <c r="L27" s="23"/>
      <c r="M27" s="23"/>
      <c r="N27" s="23"/>
      <c r="O27" s="23"/>
      <c r="P27" s="23"/>
      <c r="Q27" s="21">
        <f t="shared" si="6"/>
        <v>197373769</v>
      </c>
      <c r="R27" s="4"/>
      <c r="S27" s="5"/>
      <c r="T27" s="5"/>
    </row>
    <row r="28" spans="2:20" s="3" customFormat="1" ht="11.25" outlineLevel="1">
      <c r="B28" s="29" t="s">
        <v>18</v>
      </c>
      <c r="C28" s="21">
        <v>3191679879</v>
      </c>
      <c r="D28" s="22"/>
      <c r="E28" s="21">
        <v>266728354</v>
      </c>
      <c r="F28" s="21">
        <v>266141804</v>
      </c>
      <c r="G28" s="21">
        <v>266141804</v>
      </c>
      <c r="H28" s="21"/>
      <c r="I28" s="21"/>
      <c r="J28" s="21"/>
      <c r="K28" s="23"/>
      <c r="L28" s="23"/>
      <c r="M28" s="23"/>
      <c r="N28" s="23"/>
      <c r="O28" s="23"/>
      <c r="P28" s="23"/>
      <c r="Q28" s="21">
        <f t="shared" si="6"/>
        <v>799011962</v>
      </c>
      <c r="R28" s="4"/>
      <c r="S28" s="5"/>
      <c r="T28" s="5"/>
    </row>
    <row r="29" spans="2:20" s="3" customFormat="1" ht="11.25" outlineLevel="1">
      <c r="B29" s="29" t="s">
        <v>12</v>
      </c>
      <c r="C29" s="21">
        <v>5939204339</v>
      </c>
      <c r="D29" s="22"/>
      <c r="E29" s="21">
        <v>0</v>
      </c>
      <c r="F29" s="21">
        <v>991040160</v>
      </c>
      <c r="G29" s="21">
        <v>0</v>
      </c>
      <c r="H29" s="21"/>
      <c r="I29" s="21"/>
      <c r="J29" s="21"/>
      <c r="K29" s="23"/>
      <c r="L29" s="23"/>
      <c r="M29" s="23"/>
      <c r="N29" s="23"/>
      <c r="O29" s="23"/>
      <c r="P29" s="23"/>
      <c r="Q29" s="21">
        <f t="shared" si="6"/>
        <v>991040160</v>
      </c>
      <c r="R29" s="4"/>
      <c r="S29" s="5"/>
      <c r="T29" s="5"/>
    </row>
    <row r="30" spans="2:20" s="3" customFormat="1" ht="11.25" customHeight="1" outlineLevel="1">
      <c r="B30" s="24" t="s">
        <v>19</v>
      </c>
      <c r="C30" s="21">
        <v>10464765722</v>
      </c>
      <c r="D30" s="22"/>
      <c r="E30" s="21">
        <v>1142218786</v>
      </c>
      <c r="F30" s="21">
        <v>667554349</v>
      </c>
      <c r="G30" s="21">
        <v>766377322</v>
      </c>
      <c r="H30" s="21"/>
      <c r="I30" s="21"/>
      <c r="J30" s="21"/>
      <c r="K30" s="23"/>
      <c r="L30" s="23"/>
      <c r="M30" s="23"/>
      <c r="N30" s="23"/>
      <c r="O30" s="23"/>
      <c r="P30" s="23"/>
      <c r="Q30" s="21">
        <f t="shared" si="6"/>
        <v>2576150457</v>
      </c>
      <c r="R30" s="4"/>
      <c r="S30" s="5"/>
      <c r="T30" s="5"/>
    </row>
    <row r="31" spans="2:20" s="3" customFormat="1" ht="11.25" customHeight="1" outlineLevel="1">
      <c r="B31" s="24" t="s">
        <v>20</v>
      </c>
      <c r="C31" s="21">
        <f>SUM(C32:C33)</f>
        <v>6239288939</v>
      </c>
      <c r="D31" s="22"/>
      <c r="E31" s="21">
        <f aca="true" t="shared" si="7" ref="E31:J31">SUM(E32:E33)</f>
        <v>625127720</v>
      </c>
      <c r="F31" s="21">
        <f t="shared" si="7"/>
        <v>625127720</v>
      </c>
      <c r="G31" s="21">
        <f t="shared" si="7"/>
        <v>625127720</v>
      </c>
      <c r="H31" s="21">
        <f t="shared" si="7"/>
        <v>0</v>
      </c>
      <c r="I31" s="21">
        <f t="shared" si="7"/>
        <v>0</v>
      </c>
      <c r="J31" s="21">
        <f t="shared" si="7"/>
        <v>0</v>
      </c>
      <c r="K31" s="23">
        <f aca="true" t="shared" si="8" ref="K31:P31">SUM(K32:K33)</f>
        <v>0</v>
      </c>
      <c r="L31" s="23">
        <f t="shared" si="8"/>
        <v>0</v>
      </c>
      <c r="M31" s="23">
        <f t="shared" si="8"/>
        <v>0</v>
      </c>
      <c r="N31" s="23">
        <f t="shared" si="8"/>
        <v>0</v>
      </c>
      <c r="O31" s="23">
        <f t="shared" si="8"/>
        <v>0</v>
      </c>
      <c r="P31" s="23">
        <f t="shared" si="8"/>
        <v>0</v>
      </c>
      <c r="Q31" s="21">
        <f>SUM(Q32:Q33)</f>
        <v>1875383160</v>
      </c>
      <c r="R31" s="4"/>
      <c r="S31" s="5"/>
      <c r="T31" s="5"/>
    </row>
    <row r="32" spans="2:20" s="3" customFormat="1" ht="11.25" outlineLevel="1">
      <c r="B32" s="30" t="s">
        <v>14</v>
      </c>
      <c r="C32" s="21">
        <v>756292396</v>
      </c>
      <c r="D32" s="22"/>
      <c r="E32" s="21">
        <v>75774555</v>
      </c>
      <c r="F32" s="21">
        <v>75774555</v>
      </c>
      <c r="G32" s="21">
        <v>75774555</v>
      </c>
      <c r="H32" s="21"/>
      <c r="I32" s="21"/>
      <c r="J32" s="21"/>
      <c r="K32" s="23"/>
      <c r="L32" s="23"/>
      <c r="M32" s="23"/>
      <c r="N32" s="23"/>
      <c r="O32" s="23"/>
      <c r="P32" s="23"/>
      <c r="Q32" s="21">
        <f t="shared" si="6"/>
        <v>227323665</v>
      </c>
      <c r="R32" s="4"/>
      <c r="S32" s="5"/>
      <c r="T32" s="5"/>
    </row>
    <row r="33" spans="2:20" s="3" customFormat="1" ht="11.25" outlineLevel="1">
      <c r="B33" s="30" t="s">
        <v>15</v>
      </c>
      <c r="C33" s="21">
        <v>5482996543</v>
      </c>
      <c r="D33" s="22"/>
      <c r="E33" s="21">
        <v>549353165</v>
      </c>
      <c r="F33" s="21">
        <v>549353165</v>
      </c>
      <c r="G33" s="21">
        <v>549353165</v>
      </c>
      <c r="H33" s="21"/>
      <c r="I33" s="21"/>
      <c r="J33" s="21"/>
      <c r="K33" s="23"/>
      <c r="L33" s="23"/>
      <c r="M33" s="23"/>
      <c r="N33" s="23"/>
      <c r="O33" s="23"/>
      <c r="P33" s="23"/>
      <c r="Q33" s="21">
        <f t="shared" si="6"/>
        <v>1648059495</v>
      </c>
      <c r="R33" s="4"/>
      <c r="S33" s="5"/>
      <c r="T33" s="5"/>
    </row>
    <row r="34" spans="2:20" s="3" customFormat="1" ht="31.5" customHeight="1" outlineLevel="1">
      <c r="B34" s="24" t="s">
        <v>21</v>
      </c>
      <c r="C34" s="21">
        <v>11726430948</v>
      </c>
      <c r="D34" s="22"/>
      <c r="E34" s="21">
        <v>977202579</v>
      </c>
      <c r="F34" s="21">
        <v>977202579</v>
      </c>
      <c r="G34" s="21">
        <v>977202579</v>
      </c>
      <c r="H34" s="21"/>
      <c r="I34" s="21"/>
      <c r="J34" s="21"/>
      <c r="K34" s="23"/>
      <c r="L34" s="23"/>
      <c r="M34" s="23"/>
      <c r="N34" s="23"/>
      <c r="O34" s="23"/>
      <c r="P34" s="23"/>
      <c r="Q34" s="21">
        <f t="shared" si="6"/>
        <v>2931607737</v>
      </c>
      <c r="R34" s="4"/>
      <c r="S34" s="5"/>
      <c r="T34" s="5"/>
    </row>
    <row r="35" spans="2:20" s="3" customFormat="1" ht="11.25" outlineLevel="1">
      <c r="B35" s="20" t="s">
        <v>22</v>
      </c>
      <c r="C35" s="21">
        <f>SUM(C36:C39)</f>
        <v>2556736917</v>
      </c>
      <c r="D35" s="22"/>
      <c r="E35" s="21">
        <f aca="true" t="shared" si="9" ref="E35:J35">SUM(E36:E39)</f>
        <v>216419177</v>
      </c>
      <c r="F35" s="21">
        <f>SUM(F36:F39)</f>
        <v>216419177</v>
      </c>
      <c r="G35" s="21">
        <f>SUM(G36:G39)</f>
        <v>216419177</v>
      </c>
      <c r="H35" s="21">
        <f t="shared" si="9"/>
        <v>0</v>
      </c>
      <c r="I35" s="21">
        <f t="shared" si="9"/>
        <v>0</v>
      </c>
      <c r="J35" s="21">
        <f t="shared" si="9"/>
        <v>0</v>
      </c>
      <c r="K35" s="23">
        <f aca="true" t="shared" si="10" ref="K35:Q35">SUM(K36:K39)</f>
        <v>0</v>
      </c>
      <c r="L35" s="23">
        <f t="shared" si="10"/>
        <v>0</v>
      </c>
      <c r="M35" s="23">
        <f t="shared" si="10"/>
        <v>0</v>
      </c>
      <c r="N35" s="23">
        <f t="shared" si="10"/>
        <v>0</v>
      </c>
      <c r="O35" s="23">
        <f t="shared" si="10"/>
        <v>0</v>
      </c>
      <c r="P35" s="23">
        <f>SUM(P36:P39)</f>
        <v>0</v>
      </c>
      <c r="Q35" s="23">
        <f t="shared" si="10"/>
        <v>649257531</v>
      </c>
      <c r="R35" s="4"/>
      <c r="S35" s="5"/>
      <c r="T35" s="5"/>
    </row>
    <row r="36" spans="2:20" s="3" customFormat="1" ht="11.25" outlineLevel="1">
      <c r="B36" s="30" t="s">
        <v>23</v>
      </c>
      <c r="C36" s="21">
        <v>1344542789</v>
      </c>
      <c r="D36" s="22"/>
      <c r="E36" s="21">
        <v>114210249</v>
      </c>
      <c r="F36" s="21">
        <v>114210249</v>
      </c>
      <c r="G36" s="21">
        <v>114210249</v>
      </c>
      <c r="H36" s="21"/>
      <c r="I36" s="21"/>
      <c r="J36" s="21"/>
      <c r="K36" s="23"/>
      <c r="L36" s="23"/>
      <c r="M36" s="23"/>
      <c r="N36" s="23"/>
      <c r="O36" s="23"/>
      <c r="P36" s="23"/>
      <c r="Q36" s="21">
        <f t="shared" si="6"/>
        <v>342630747</v>
      </c>
      <c r="R36" s="4"/>
      <c r="S36" s="5"/>
      <c r="T36" s="5"/>
    </row>
    <row r="37" spans="2:20" s="3" customFormat="1" ht="11.25" outlineLevel="1">
      <c r="B37" s="30" t="s">
        <v>24</v>
      </c>
      <c r="C37" s="21">
        <v>792941550</v>
      </c>
      <c r="D37" s="22"/>
      <c r="E37" s="21">
        <v>64161389</v>
      </c>
      <c r="F37" s="21">
        <v>64161389</v>
      </c>
      <c r="G37" s="21">
        <v>64161389</v>
      </c>
      <c r="H37" s="21"/>
      <c r="I37" s="21"/>
      <c r="J37" s="21"/>
      <c r="K37" s="23"/>
      <c r="L37" s="23"/>
      <c r="M37" s="23"/>
      <c r="N37" s="23"/>
      <c r="O37" s="23"/>
      <c r="P37" s="23"/>
      <c r="Q37" s="21">
        <f t="shared" si="6"/>
        <v>192484167</v>
      </c>
      <c r="R37" s="4"/>
      <c r="S37" s="5"/>
      <c r="T37" s="5"/>
    </row>
    <row r="38" spans="2:20" s="3" customFormat="1" ht="11.25" outlineLevel="1">
      <c r="B38" s="30" t="s">
        <v>25</v>
      </c>
      <c r="C38" s="21">
        <v>309877287</v>
      </c>
      <c r="D38" s="22"/>
      <c r="E38" s="21">
        <v>29246442</v>
      </c>
      <c r="F38" s="21">
        <v>29246442</v>
      </c>
      <c r="G38" s="21">
        <v>29246442</v>
      </c>
      <c r="H38" s="21"/>
      <c r="I38" s="21"/>
      <c r="J38" s="21"/>
      <c r="K38" s="23"/>
      <c r="L38" s="23"/>
      <c r="M38" s="23"/>
      <c r="N38" s="23"/>
      <c r="O38" s="23"/>
      <c r="P38" s="23"/>
      <c r="Q38" s="21">
        <f t="shared" si="6"/>
        <v>87739326</v>
      </c>
      <c r="R38" s="4"/>
      <c r="S38" s="5"/>
      <c r="T38" s="5"/>
    </row>
    <row r="39" spans="2:20" s="3" customFormat="1" ht="11.25" outlineLevel="1">
      <c r="B39" s="30" t="s">
        <v>26</v>
      </c>
      <c r="C39" s="21">
        <v>109375291</v>
      </c>
      <c r="D39" s="22"/>
      <c r="E39" s="21">
        <v>8801097</v>
      </c>
      <c r="F39" s="21">
        <v>8801097</v>
      </c>
      <c r="G39" s="21">
        <v>8801097</v>
      </c>
      <c r="H39" s="21"/>
      <c r="I39" s="21"/>
      <c r="J39" s="21"/>
      <c r="K39" s="23"/>
      <c r="L39" s="23"/>
      <c r="M39" s="23"/>
      <c r="N39" s="23"/>
      <c r="O39" s="23"/>
      <c r="P39" s="23"/>
      <c r="Q39" s="21">
        <f t="shared" si="6"/>
        <v>26403291</v>
      </c>
      <c r="R39" s="4"/>
      <c r="S39" s="5"/>
      <c r="T39" s="5"/>
    </row>
    <row r="40" spans="2:20" s="3" customFormat="1" ht="21" customHeight="1" outlineLevel="1">
      <c r="B40" s="24" t="s">
        <v>27</v>
      </c>
      <c r="C40" s="21">
        <v>516587075</v>
      </c>
      <c r="D40" s="22"/>
      <c r="E40" s="21">
        <v>49713555</v>
      </c>
      <c r="F40" s="21">
        <v>49713555</v>
      </c>
      <c r="G40" s="21">
        <v>49713555</v>
      </c>
      <c r="H40" s="21"/>
      <c r="I40" s="21"/>
      <c r="J40" s="21"/>
      <c r="K40" s="23"/>
      <c r="L40" s="23"/>
      <c r="M40" s="23"/>
      <c r="N40" s="23"/>
      <c r="O40" s="23"/>
      <c r="P40" s="23"/>
      <c r="Q40" s="21">
        <f t="shared" si="6"/>
        <v>149140665</v>
      </c>
      <c r="R40" s="4"/>
      <c r="S40" s="5"/>
      <c r="T40" s="5"/>
    </row>
    <row r="41" spans="2:20" s="3" customFormat="1" ht="21" customHeight="1" outlineLevel="1">
      <c r="B41" s="24" t="s">
        <v>28</v>
      </c>
      <c r="C41" s="21">
        <f>SUM(C42:C43)</f>
        <v>761651826</v>
      </c>
      <c r="D41" s="22"/>
      <c r="E41" s="21">
        <f aca="true" t="shared" si="11" ref="E41:J41">SUM(E42:E43)</f>
        <v>81587408</v>
      </c>
      <c r="F41" s="21">
        <f>SUM(F42:F43)</f>
        <v>56438045</v>
      </c>
      <c r="G41" s="21">
        <f>SUM(G42:G43)</f>
        <v>56438045</v>
      </c>
      <c r="H41" s="21">
        <f t="shared" si="11"/>
        <v>0</v>
      </c>
      <c r="I41" s="21">
        <f t="shared" si="11"/>
        <v>0</v>
      </c>
      <c r="J41" s="21">
        <f t="shared" si="11"/>
        <v>0</v>
      </c>
      <c r="K41" s="23">
        <f aca="true" t="shared" si="12" ref="K41:P41">SUM(K42:K43)</f>
        <v>0</v>
      </c>
      <c r="L41" s="23">
        <f t="shared" si="12"/>
        <v>0</v>
      </c>
      <c r="M41" s="23">
        <f t="shared" si="12"/>
        <v>0</v>
      </c>
      <c r="N41" s="23">
        <f t="shared" si="12"/>
        <v>0</v>
      </c>
      <c r="O41" s="23">
        <f t="shared" si="12"/>
        <v>0</v>
      </c>
      <c r="P41" s="23">
        <f t="shared" si="12"/>
        <v>0</v>
      </c>
      <c r="Q41" s="21">
        <f>SUM(Q42)</f>
        <v>194463498</v>
      </c>
      <c r="R41" s="4"/>
      <c r="S41" s="5"/>
      <c r="T41" s="5"/>
    </row>
    <row r="42" spans="2:20" s="3" customFormat="1" ht="11.25" outlineLevel="1">
      <c r="B42" s="30" t="s">
        <v>29</v>
      </c>
      <c r="C42" s="21">
        <v>761651826</v>
      </c>
      <c r="D42" s="22"/>
      <c r="E42" s="21">
        <v>81587408</v>
      </c>
      <c r="F42" s="21">
        <v>56438045</v>
      </c>
      <c r="G42" s="21">
        <v>56438045</v>
      </c>
      <c r="H42" s="21"/>
      <c r="I42" s="21"/>
      <c r="J42" s="21"/>
      <c r="K42" s="23"/>
      <c r="L42" s="23"/>
      <c r="M42" s="23"/>
      <c r="N42" s="23"/>
      <c r="O42" s="23"/>
      <c r="P42" s="23"/>
      <c r="Q42" s="21">
        <f t="shared" si="6"/>
        <v>194463498</v>
      </c>
      <c r="R42" s="4"/>
      <c r="S42" s="5"/>
      <c r="T42" s="5"/>
    </row>
    <row r="43" spans="2:20" s="3" customFormat="1" ht="11.25" outlineLevel="1">
      <c r="B43" s="30" t="s">
        <v>30</v>
      </c>
      <c r="C43" s="21">
        <v>0</v>
      </c>
      <c r="D43" s="22"/>
      <c r="E43" s="21">
        <v>0</v>
      </c>
      <c r="F43" s="21">
        <v>0</v>
      </c>
      <c r="G43" s="21">
        <v>0</v>
      </c>
      <c r="H43" s="21"/>
      <c r="I43" s="21"/>
      <c r="J43" s="21"/>
      <c r="K43" s="23"/>
      <c r="L43" s="23"/>
      <c r="M43" s="23"/>
      <c r="N43" s="23"/>
      <c r="O43" s="23"/>
      <c r="P43" s="23"/>
      <c r="Q43" s="21">
        <f t="shared" si="6"/>
        <v>0</v>
      </c>
      <c r="R43" s="4"/>
      <c r="S43" s="5"/>
      <c r="T43" s="5"/>
    </row>
    <row r="44" spans="2:20" s="3" customFormat="1" ht="22.5" customHeight="1" outlineLevel="1" thickBot="1">
      <c r="B44" s="31" t="s">
        <v>31</v>
      </c>
      <c r="C44" s="32">
        <v>7166751768</v>
      </c>
      <c r="D44" s="22"/>
      <c r="E44" s="32">
        <v>597844644</v>
      </c>
      <c r="F44" s="32">
        <v>597844644</v>
      </c>
      <c r="G44" s="32">
        <v>597844644</v>
      </c>
      <c r="H44" s="32"/>
      <c r="I44" s="32"/>
      <c r="J44" s="32"/>
      <c r="K44" s="33"/>
      <c r="L44" s="33"/>
      <c r="M44" s="33"/>
      <c r="N44" s="33"/>
      <c r="O44" s="33"/>
      <c r="P44" s="33"/>
      <c r="Q44" s="32">
        <f>E44+F44+G44+H44+I44+J44+K44+L44+M44+N44+O44+P44</f>
        <v>1793533932</v>
      </c>
      <c r="R44" s="4"/>
      <c r="S44" s="5"/>
      <c r="T44" s="5"/>
    </row>
    <row r="45" spans="2:20" s="3" customFormat="1" ht="13.5" customHeight="1">
      <c r="B45" s="39" t="s">
        <v>32</v>
      </c>
      <c r="C45" s="39"/>
      <c r="D45" s="39"/>
      <c r="E45" s="39"/>
      <c r="F45" s="39"/>
      <c r="G45" s="39"/>
      <c r="H45" s="39"/>
      <c r="I45" s="39"/>
      <c r="J45" s="39"/>
      <c r="K45" s="39"/>
      <c r="L45" s="39"/>
      <c r="M45" s="39"/>
      <c r="N45" s="39"/>
      <c r="O45" s="39"/>
      <c r="P45" s="39"/>
      <c r="Q45" s="39"/>
      <c r="R45" s="4"/>
      <c r="S45" s="5"/>
      <c r="T45" s="5"/>
    </row>
    <row r="46" spans="2:20" s="3" customFormat="1" ht="13.5" customHeight="1">
      <c r="B46" s="34" t="s">
        <v>44</v>
      </c>
      <c r="C46" s="34"/>
      <c r="D46" s="34"/>
      <c r="E46" s="34"/>
      <c r="F46" s="34"/>
      <c r="G46" s="34"/>
      <c r="H46" s="34"/>
      <c r="I46" s="34"/>
      <c r="J46" s="34"/>
      <c r="K46" s="34"/>
      <c r="L46" s="34"/>
      <c r="M46" s="34"/>
      <c r="N46" s="34"/>
      <c r="O46" s="34"/>
      <c r="P46" s="34"/>
      <c r="Q46" s="34"/>
      <c r="R46" s="4"/>
      <c r="S46" s="5"/>
      <c r="T46" s="5"/>
    </row>
    <row r="47" spans="2:18" s="3" customFormat="1" ht="35.25" customHeight="1">
      <c r="B47" s="35" t="s">
        <v>51</v>
      </c>
      <c r="C47" s="35"/>
      <c r="D47" s="35"/>
      <c r="E47" s="35"/>
      <c r="F47" s="35"/>
      <c r="G47" s="35"/>
      <c r="H47" s="35"/>
      <c r="I47" s="35"/>
      <c r="J47" s="35"/>
      <c r="K47" s="35"/>
      <c r="L47" s="35"/>
      <c r="M47" s="35"/>
      <c r="N47" s="35"/>
      <c r="O47" s="35"/>
      <c r="P47" s="35"/>
      <c r="Q47" s="35"/>
      <c r="R47" s="4"/>
    </row>
    <row r="48" spans="2:18" s="3" customFormat="1" ht="21.75" customHeight="1">
      <c r="B48" s="35" t="s">
        <v>50</v>
      </c>
      <c r="C48" s="35"/>
      <c r="D48" s="35"/>
      <c r="E48" s="35"/>
      <c r="F48" s="35"/>
      <c r="G48" s="35"/>
      <c r="H48" s="35"/>
      <c r="I48" s="35"/>
      <c r="J48" s="35"/>
      <c r="K48" s="35"/>
      <c r="L48" s="35"/>
      <c r="M48" s="35"/>
      <c r="N48" s="35"/>
      <c r="O48" s="35"/>
      <c r="P48" s="35"/>
      <c r="Q48" s="35"/>
      <c r="R48" s="4"/>
    </row>
    <row r="49" spans="2:18" ht="14.25">
      <c r="B49" s="6"/>
      <c r="C49" s="6"/>
      <c r="D49" s="6"/>
      <c r="E49" s="6"/>
      <c r="F49" s="6"/>
      <c r="G49" s="6"/>
      <c r="H49" s="6"/>
      <c r="I49" s="6"/>
      <c r="J49" s="6"/>
      <c r="K49" s="6"/>
      <c r="L49" s="6"/>
      <c r="M49" s="6"/>
      <c r="N49" s="6"/>
      <c r="O49" s="6"/>
      <c r="P49" s="6"/>
      <c r="Q49" s="6"/>
      <c r="R49" s="7"/>
    </row>
    <row r="50" spans="2:17" ht="14.25">
      <c r="B50" s="6"/>
      <c r="C50" s="6"/>
      <c r="D50" s="6"/>
      <c r="E50" s="6"/>
      <c r="F50" s="6"/>
      <c r="G50" s="6"/>
      <c r="H50" s="6"/>
      <c r="I50" s="6"/>
      <c r="J50" s="6"/>
      <c r="K50" s="6"/>
      <c r="L50" s="6"/>
      <c r="M50" s="8"/>
      <c r="N50" s="8"/>
      <c r="O50" s="8"/>
      <c r="P50" s="8"/>
      <c r="Q50" s="6"/>
    </row>
    <row r="51" spans="2:17" ht="14.25">
      <c r="B51" s="6"/>
      <c r="C51" s="6"/>
      <c r="D51" s="6"/>
      <c r="E51" s="6"/>
      <c r="F51" s="6"/>
      <c r="G51" s="6"/>
      <c r="H51" s="6"/>
      <c r="I51" s="6"/>
      <c r="J51" s="6"/>
      <c r="K51" s="6"/>
      <c r="L51" s="6"/>
      <c r="M51" s="6"/>
      <c r="N51" s="6"/>
      <c r="O51" s="6"/>
      <c r="P51" s="6"/>
      <c r="Q51" s="6"/>
    </row>
    <row r="52" spans="2:17" ht="14.25">
      <c r="B52" s="6"/>
      <c r="C52" s="6"/>
      <c r="D52" s="6"/>
      <c r="E52" s="6"/>
      <c r="F52" s="6"/>
      <c r="G52" s="6"/>
      <c r="H52" s="6"/>
      <c r="I52" s="6"/>
      <c r="J52" s="6"/>
      <c r="K52" s="6"/>
      <c r="L52" s="6"/>
      <c r="M52" s="6"/>
      <c r="N52" s="6"/>
      <c r="O52" s="6"/>
      <c r="P52" s="6"/>
      <c r="Q52" s="6"/>
    </row>
    <row r="53" spans="2:17" ht="14.25">
      <c r="B53" s="6"/>
      <c r="C53" s="6"/>
      <c r="D53" s="6"/>
      <c r="E53" s="6"/>
      <c r="F53" s="6"/>
      <c r="G53" s="6"/>
      <c r="H53" s="6"/>
      <c r="I53" s="6"/>
      <c r="J53" s="6"/>
      <c r="K53" s="6"/>
      <c r="L53" s="6"/>
      <c r="M53" s="6"/>
      <c r="N53" s="6"/>
      <c r="O53" s="6"/>
      <c r="P53" s="6"/>
      <c r="Q53" s="6"/>
    </row>
    <row r="54" spans="2:17" ht="14.25">
      <c r="B54" s="6"/>
      <c r="C54" s="6"/>
      <c r="D54" s="6"/>
      <c r="E54" s="6"/>
      <c r="F54" s="6"/>
      <c r="G54" s="6"/>
      <c r="H54" s="6"/>
      <c r="I54" s="6"/>
      <c r="J54" s="6"/>
      <c r="K54" s="6"/>
      <c r="L54" s="6"/>
      <c r="M54" s="6"/>
      <c r="N54" s="6"/>
      <c r="O54" s="6"/>
      <c r="P54" s="6"/>
      <c r="Q54" s="6"/>
    </row>
    <row r="55" spans="2:17" ht="14.25">
      <c r="B55" s="9"/>
      <c r="C55" s="9"/>
      <c r="D55" s="9"/>
      <c r="E55" s="9"/>
      <c r="F55" s="9"/>
      <c r="G55" s="9"/>
      <c r="H55" s="9"/>
      <c r="I55" s="9"/>
      <c r="J55" s="9"/>
      <c r="K55" s="9"/>
      <c r="L55" s="9"/>
      <c r="M55" s="9"/>
      <c r="N55" s="9"/>
      <c r="O55" s="9"/>
      <c r="P55" s="9"/>
      <c r="Q55" s="9"/>
    </row>
  </sheetData>
  <sheetProtection/>
  <mergeCells count="24">
    <mergeCell ref="B2:Q2"/>
    <mergeCell ref="B3:Q3"/>
    <mergeCell ref="B4:Q4"/>
    <mergeCell ref="B5:Q5"/>
    <mergeCell ref="B6:Q6"/>
    <mergeCell ref="F10:F12"/>
    <mergeCell ref="B7:Q7"/>
    <mergeCell ref="H10:H12"/>
    <mergeCell ref="B48:Q48"/>
    <mergeCell ref="I10:I12"/>
    <mergeCell ref="J10:J12"/>
    <mergeCell ref="Q10:Q12"/>
    <mergeCell ref="B10:B12"/>
    <mergeCell ref="L10:L12"/>
    <mergeCell ref="K10:K12"/>
    <mergeCell ref="B45:Q45"/>
    <mergeCell ref="B47:Q47"/>
    <mergeCell ref="O10:O12"/>
    <mergeCell ref="P10:P12"/>
    <mergeCell ref="E10:E12"/>
    <mergeCell ref="C10:C12"/>
    <mergeCell ref="G10:G12"/>
    <mergeCell ref="N10:N12"/>
    <mergeCell ref="M10:M12"/>
  </mergeCells>
  <conditionalFormatting sqref="D11:D12 B13:B46 C10:D10 C13:Q13 Q14:Q34 Q36:Q44 R10:IV48 C14:J44">
    <cfRule type="cellIs" priority="23" dxfId="14" operator="lessThan" stopIfTrue="1">
      <formula>0</formula>
    </cfRule>
  </conditionalFormatting>
  <conditionalFormatting sqref="B48">
    <cfRule type="cellIs" priority="14" dxfId="14" operator="lessThan" stopIfTrue="1">
      <formula>0</formula>
    </cfRule>
  </conditionalFormatting>
  <conditionalFormatting sqref="B47">
    <cfRule type="cellIs" priority="12" dxfId="14" operator="lessThan" stopIfTrue="1">
      <formula>0</formula>
    </cfRule>
  </conditionalFormatting>
  <conditionalFormatting sqref="K24:L24 K14:P23">
    <cfRule type="cellIs" priority="11" dxfId="14" operator="lessThan" stopIfTrue="1">
      <formula>0</formula>
    </cfRule>
  </conditionalFormatting>
  <conditionalFormatting sqref="K25:L44">
    <cfRule type="cellIs" priority="10" dxfId="14" operator="lessThan" stopIfTrue="1">
      <formula>0</formula>
    </cfRule>
  </conditionalFormatting>
  <conditionalFormatting sqref="M24">
    <cfRule type="cellIs" priority="9" dxfId="14" operator="lessThan" stopIfTrue="1">
      <formula>0</formula>
    </cfRule>
  </conditionalFormatting>
  <conditionalFormatting sqref="M25:M44">
    <cfRule type="cellIs" priority="8" dxfId="14" operator="lessThan" stopIfTrue="1">
      <formula>0</formula>
    </cfRule>
  </conditionalFormatting>
  <conditionalFormatting sqref="N24">
    <cfRule type="cellIs" priority="7" dxfId="14" operator="lessThan" stopIfTrue="1">
      <formula>0</formula>
    </cfRule>
  </conditionalFormatting>
  <conditionalFormatting sqref="N25:N44">
    <cfRule type="cellIs" priority="6" dxfId="14" operator="lessThan" stopIfTrue="1">
      <formula>0</formula>
    </cfRule>
  </conditionalFormatting>
  <conditionalFormatting sqref="O24">
    <cfRule type="cellIs" priority="5" dxfId="14" operator="lessThan" stopIfTrue="1">
      <formula>0</formula>
    </cfRule>
  </conditionalFormatting>
  <conditionalFormatting sqref="O25:O44">
    <cfRule type="cellIs" priority="4" dxfId="14" operator="lessThan" stopIfTrue="1">
      <formula>0</formula>
    </cfRule>
  </conditionalFormatting>
  <conditionalFormatting sqref="Q35">
    <cfRule type="cellIs" priority="3" dxfId="14" operator="lessThan" stopIfTrue="1">
      <formula>0</formula>
    </cfRule>
  </conditionalFormatting>
  <conditionalFormatting sqref="P24">
    <cfRule type="cellIs" priority="2" dxfId="14" operator="lessThan" stopIfTrue="1">
      <formula>0</formula>
    </cfRule>
  </conditionalFormatting>
  <conditionalFormatting sqref="P25:P44">
    <cfRule type="cellIs" priority="1" dxfId="14" operator="lessThan" stopIfTrue="1">
      <formula>0</formula>
    </cfRule>
  </conditionalFormatting>
  <printOptions/>
  <pageMargins left="0.7086614173228347" right="0.7086614173228347" top="0.7480314960629921" bottom="0.7480314960629921" header="0.31496062992125984" footer="0.31496062992125984"/>
  <pageSetup horizontalDpi="600" verticalDpi="600" orientation="landscape" scale="75" r:id="rId2"/>
  <ignoredErrors>
    <ignoredError sqref="D26 Q25 C41:E41 D39 D38 C31:E31 C25:E25 D30 C35:E35 D34 D40 D37 D42 D27 D28 D29 D32 D33 D36 H41:K41 H31:K31 H25:K25 H35:K35" formulaRange="1"/>
    <ignoredError sqref="Q41 Q31" formula="1" formulaRange="1"/>
    <ignoredError sqref="Q2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BECERRIL</dc:creator>
  <cp:keywords/>
  <dc:description/>
  <cp:lastModifiedBy>Adriana Becerril</cp:lastModifiedBy>
  <cp:lastPrinted>2019-03-29T20:22:26Z</cp:lastPrinted>
  <dcterms:created xsi:type="dcterms:W3CDTF">2017-07-04T15:25:44Z</dcterms:created>
  <dcterms:modified xsi:type="dcterms:W3CDTF">2019-03-29T20:22:46Z</dcterms:modified>
  <cp:category/>
  <cp:version/>
  <cp:contentType/>
  <cp:contentStatus/>
</cp:coreProperties>
</file>