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F:\2020\PAGINA WEB\"/>
    </mc:Choice>
  </mc:AlternateContent>
  <xr:revisionPtr revIDLastSave="0" documentId="8_{62F365C9-02C5-4FE6-B5CD-6172A9C0D50B}" xr6:coauthVersionLast="44" xr6:coauthVersionMax="44" xr10:uidLastSave="{00000000-0000-0000-0000-000000000000}"/>
  <bookViews>
    <workbookView xWindow="-120" yWindow="-120" windowWidth="24240" windowHeight="13140" xr2:uid="{00000000-000D-0000-FFFF-FFFF00000000}"/>
  </bookViews>
  <sheets>
    <sheet name="Enero 2020"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l="1"/>
  <c r="Q38" i="1" s="1"/>
  <c r="E39" i="1"/>
  <c r="E37" i="1"/>
  <c r="Q37" i="1" s="1"/>
  <c r="E16" i="1"/>
  <c r="Q26" i="1"/>
  <c r="Q27" i="1"/>
  <c r="Q28" i="1"/>
  <c r="Q29" i="1"/>
  <c r="Q30" i="1"/>
  <c r="P41" i="1"/>
  <c r="P35" i="1"/>
  <c r="P31" i="1"/>
  <c r="P25" i="1"/>
  <c r="Q36" i="1"/>
  <c r="Q44" i="1"/>
  <c r="Q19" i="1"/>
  <c r="Q18" i="1"/>
  <c r="Q17" i="1"/>
  <c r="N41" i="1"/>
  <c r="N35" i="1"/>
  <c r="N31" i="1"/>
  <c r="N25" i="1"/>
  <c r="M41" i="1"/>
  <c r="M35" i="1"/>
  <c r="M31" i="1"/>
  <c r="M25" i="1"/>
  <c r="L41" i="1"/>
  <c r="L35" i="1"/>
  <c r="L31" i="1"/>
  <c r="K41" i="1"/>
  <c r="K35" i="1"/>
  <c r="K31" i="1"/>
  <c r="K25" i="1"/>
  <c r="J41" i="1"/>
  <c r="J35" i="1"/>
  <c r="J31" i="1"/>
  <c r="I41" i="1"/>
  <c r="I35" i="1"/>
  <c r="I24" i="1" s="1"/>
  <c r="I31" i="1"/>
  <c r="I25" i="1"/>
  <c r="H41" i="1"/>
  <c r="H35" i="1"/>
  <c r="H31" i="1"/>
  <c r="G20" i="1"/>
  <c r="G14" i="1" s="1"/>
  <c r="G41" i="1"/>
  <c r="G35" i="1"/>
  <c r="G31" i="1"/>
  <c r="G25" i="1"/>
  <c r="Q15" i="1"/>
  <c r="F41" i="1"/>
  <c r="F35" i="1"/>
  <c r="F31" i="1"/>
  <c r="F25" i="1"/>
  <c r="F24" i="1"/>
  <c r="Q16" i="1"/>
  <c r="Q43" i="1"/>
  <c r="Q42" i="1"/>
  <c r="Q41" i="1" s="1"/>
  <c r="Q40" i="1"/>
  <c r="Q39" i="1"/>
  <c r="Q34" i="1"/>
  <c r="Q33" i="1"/>
  <c r="Q32" i="1"/>
  <c r="Q22" i="1"/>
  <c r="Q21" i="1"/>
  <c r="P20" i="1"/>
  <c r="P14" i="1" s="1"/>
  <c r="O20" i="1"/>
  <c r="O41" i="1"/>
  <c r="O35" i="1"/>
  <c r="O31" i="1"/>
  <c r="O25" i="1"/>
  <c r="N20" i="1"/>
  <c r="N14" i="1" s="1"/>
  <c r="M20" i="1"/>
  <c r="M14" i="1" s="1"/>
  <c r="L25" i="1"/>
  <c r="L20" i="1"/>
  <c r="L14" i="1"/>
  <c r="K20" i="1"/>
  <c r="E41" i="1"/>
  <c r="C41" i="1"/>
  <c r="E35" i="1"/>
  <c r="C35" i="1"/>
  <c r="E31" i="1"/>
  <c r="C31" i="1"/>
  <c r="J25" i="1"/>
  <c r="H25" i="1"/>
  <c r="E25" i="1"/>
  <c r="C25" i="1"/>
  <c r="J20" i="1"/>
  <c r="J14" i="1" s="1"/>
  <c r="I20" i="1"/>
  <c r="I14" i="1"/>
  <c r="H20" i="1"/>
  <c r="H14" i="1" s="1"/>
  <c r="F20" i="1"/>
  <c r="F14" i="1" s="1"/>
  <c r="E20" i="1"/>
  <c r="E14" i="1" s="1"/>
  <c r="C20" i="1"/>
  <c r="C14" i="1" s="1"/>
  <c r="K14" i="1"/>
  <c r="O14" i="1"/>
  <c r="N24" i="1" l="1"/>
  <c r="E24" i="1"/>
  <c r="M24" i="1"/>
  <c r="C24" i="1"/>
  <c r="Q20" i="1"/>
  <c r="H24" i="1"/>
  <c r="G24" i="1"/>
  <c r="J24" i="1"/>
  <c r="P24" i="1"/>
  <c r="O24" i="1"/>
  <c r="K24" i="1"/>
  <c r="L24" i="1"/>
  <c r="Q14" i="1"/>
  <c r="Q35" i="1"/>
  <c r="Q31" i="1"/>
  <c r="Q25" i="1"/>
  <c r="Q24" i="1" l="1"/>
</calcChain>
</file>

<file path=xl/sharedStrings.xml><?xml version="1.0" encoding="utf-8"?>
<sst xmlns="http://schemas.openxmlformats.org/spreadsheetml/2006/main" count="55" uniqueCount="52">
  <si>
    <t>Concepto</t>
  </si>
  <si>
    <t>Enero</t>
  </si>
  <si>
    <t>Febrero</t>
  </si>
  <si>
    <t>Marzo</t>
  </si>
  <si>
    <t>Abril</t>
  </si>
  <si>
    <t>Mayo</t>
  </si>
  <si>
    <t>Junio</t>
  </si>
  <si>
    <t>Acumulado</t>
  </si>
  <si>
    <t>Fondo General de Participaciones.</t>
  </si>
  <si>
    <t>Fondo de Fiscalización y Recaudación.</t>
  </si>
  <si>
    <t>Fondo de Fomento Municipal.</t>
  </si>
  <si>
    <t>Fondo de Compensación.</t>
  </si>
  <si>
    <t>Impuesto Sobre la Renta:</t>
  </si>
  <si>
    <t>Estatal.</t>
  </si>
  <si>
    <t>Municipal.</t>
  </si>
  <si>
    <t>Servicios Personales.</t>
  </si>
  <si>
    <t>Otros de Gasto Corriente.</t>
  </si>
  <si>
    <t>Gasto de Operación.</t>
  </si>
  <si>
    <t>Fondo de Aportaciones para los Servicios de Salud (FASSA).</t>
  </si>
  <si>
    <t>Fondo de Aportaciones para la Infraestructura Social (FAIS):</t>
  </si>
  <si>
    <t>Fondo de Aportaciones para el Fortalecimiento de los Municipios y de las Demarcaciones Territoriales del Distrito Federal (FORTAMUN).</t>
  </si>
  <si>
    <t>Fondo de Aportaciones Múltiples (FAM):</t>
  </si>
  <si>
    <t>Asistencia Social.</t>
  </si>
  <si>
    <t>Infraestructura Educativa Básica.</t>
  </si>
  <si>
    <t>Infraestructura Educativa Superior.</t>
  </si>
  <si>
    <t>Infraestructura Educativa Media Superior.</t>
  </si>
  <si>
    <t>Fondo de Aportaciones para la Seguridad Pública de los Estados y del Distrito Federal (FASP).</t>
  </si>
  <si>
    <t>Fondo de Aportaciones para la Educación Tecnológica y de Adultos (FAETA):</t>
  </si>
  <si>
    <t>Educación Tecnológica.</t>
  </si>
  <si>
    <t>Educación de Adultos.</t>
  </si>
  <si>
    <t>Fondo de Aportaciones para el Fortalecimiento de las Entidades Federativas (FAFEF).</t>
  </si>
  <si>
    <t>Notas:</t>
  </si>
  <si>
    <t>GOBIERNO DEL ESTADO DE MÉXICO</t>
  </si>
  <si>
    <t>SECRETARÍA DE FINANZAS</t>
  </si>
  <si>
    <t>SUBSECRETARÍA DE INGRESOS</t>
  </si>
  <si>
    <t>DIRECCIÓN GENERAL DE POLÍTICA FISCAL</t>
  </si>
  <si>
    <t>(Pesos)</t>
  </si>
  <si>
    <t>Los derivados de las Participaciones en los Ingresos Federales:</t>
  </si>
  <si>
    <t>Aportaciones Federales:</t>
  </si>
  <si>
    <t>Julio</t>
  </si>
  <si>
    <t>Agosto</t>
  </si>
  <si>
    <t>Septiembre</t>
  </si>
  <si>
    <t>Fondo de Aportaciones para la Nómina Educativa y Gasto Operativo (FONE):</t>
  </si>
  <si>
    <t>Información preliminar.</t>
  </si>
  <si>
    <t>Octubre</t>
  </si>
  <si>
    <t>Noviembre</t>
  </si>
  <si>
    <t>Diciembre</t>
  </si>
  <si>
    <t>**En apego al artículo Cuarto Transitorio del Presupuesto de Egresos de la Federación 2019, los recursos del FAETA destinados al INEA serán ministrados a través del Ramo 11 Educación directamente a la SEP en tanto no sea suscrito el Convenio de Coordinación señalado en el artículo antes citado. Por lo anterior, no se reportan recursos para dicho concepto.</t>
  </si>
  <si>
    <t>*Derivado de la reforma al artículo 26-A de la Ley de Coordinación Fiscal, la SEP solicita directamente a la Tesorería de la Federación realizar el pago de los recursos del FONE por servicios personales a los maestros por cuenta y orden de las entidades federativas. Por lo anterior, la cifra proporcionada del FONE por servicios personales de noviembre de 2019 es la calendarizada por la SHCP, ya que hasta el momento la Federación no ha informado a la Secretaría de Finanzas el monto definitivo radicado en dicho mes. Respecto al registro de enero a octubre de 2019, se hizo conforme a la indicación de la Secretaría de Hacienda y Crédito Público de registrar solamente el monto del presupuesto pagado.</t>
  </si>
  <si>
    <t>LIEM 2020</t>
  </si>
  <si>
    <t>INGRESOS FEDERALES 2020</t>
  </si>
  <si>
    <t xml:space="preserve">      Participaciones en Impuestos Especiales sobre Producción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</si>
</sst>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font>
      <sz val="11"/>
      <color theme="1"/>
      <name val="Calibri"/>
      <family val="2"/>
      <scheme val="minor"/>
    </font>
    <font>
      <u/>
      <sz val="10"/>
      <color indexed="12"/>
      <name val="Arial"/>
      <family val="2"/>
    </font>
    <font>
      <sz val="11"/>
      <color indexed="8"/>
      <name val="Calibri"/>
      <family val="2"/>
    </font>
    <font>
      <sz val="8"/>
      <name val="Frutiger LT Std 55 Roman"/>
      <family val="2"/>
    </font>
    <font>
      <b/>
      <sz val="8"/>
      <color indexed="9"/>
      <name val="HelveticaNeueLT Std"/>
      <family val="2"/>
    </font>
    <font>
      <b/>
      <sz val="8"/>
      <name val="HelveticaNeueLT Std"/>
      <family val="2"/>
    </font>
    <font>
      <sz val="8"/>
      <name val="HelveticaNeueLT Std"/>
      <family val="2"/>
    </font>
    <font>
      <sz val="7"/>
      <name val="HelveticaNeueLT Std"/>
      <family val="2"/>
    </font>
    <font>
      <sz val="11"/>
      <color theme="1"/>
      <name val="Calibri"/>
      <family val="2"/>
      <scheme val="minor"/>
    </font>
    <font>
      <sz val="11"/>
      <color theme="1"/>
      <name val="Frutiger LT Std 55 Roman"/>
      <family val="2"/>
    </font>
    <font>
      <sz val="11"/>
      <color theme="1"/>
      <name val="HelveticaNeueLT Std"/>
      <family val="2"/>
    </font>
    <font>
      <b/>
      <sz val="11"/>
      <color theme="1"/>
      <name val="HelveticaNeueLT Std"/>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4">
    <border>
      <left/>
      <right/>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medium">
        <color rgb="FFC00000"/>
      </left>
      <right style="medium">
        <color rgb="FFC00000"/>
      </right>
      <top style="medium">
        <color rgb="FFC00000"/>
      </top>
      <bottom/>
      <diagonal/>
    </border>
  </borders>
  <cellStyleXfs count="4">
    <xf numFmtId="0" fontId="0" fillId="0" borderId="0"/>
    <xf numFmtId="0" fontId="1" fillId="0" borderId="0" applyNumberFormat="0" applyFill="0" applyBorder="0" applyAlignment="0" applyProtection="0">
      <alignment vertical="top"/>
      <protection locked="0"/>
    </xf>
    <xf numFmtId="43" fontId="8" fillId="0" borderId="0" applyFont="0" applyFill="0" applyBorder="0" applyAlignment="0" applyProtection="0"/>
    <xf numFmtId="0" fontId="2" fillId="0" borderId="0"/>
  </cellStyleXfs>
  <cellXfs count="45">
    <xf numFmtId="0" fontId="0" fillId="0" borderId="0" xfId="0"/>
    <xf numFmtId="0" fontId="9" fillId="0" borderId="0" xfId="0" applyFont="1"/>
    <xf numFmtId="0" fontId="3" fillId="2" borderId="0" xfId="0" applyFont="1" applyFill="1" applyAlignment="1">
      <alignment vertical="center" wrapText="1"/>
    </xf>
    <xf numFmtId="0" fontId="3" fillId="2" borderId="0" xfId="0" applyFont="1" applyFill="1" applyAlignment="1">
      <alignment vertical="center"/>
    </xf>
    <xf numFmtId="0" fontId="3" fillId="0" borderId="0" xfId="0" applyFont="1" applyFill="1" applyAlignment="1">
      <alignment vertical="center"/>
    </xf>
    <xf numFmtId="164" fontId="3" fillId="2" borderId="0" xfId="0" applyNumberFormat="1" applyFont="1" applyFill="1" applyAlignment="1">
      <alignment vertical="center"/>
    </xf>
    <xf numFmtId="0" fontId="9" fillId="0" borderId="0" xfId="0" applyFont="1" applyFill="1" applyAlignment="1"/>
    <xf numFmtId="0" fontId="9" fillId="0" borderId="0" xfId="0" applyFont="1" applyFill="1"/>
    <xf numFmtId="164" fontId="9" fillId="0" borderId="0" xfId="0" applyNumberFormat="1" applyFont="1" applyFill="1" applyAlignment="1"/>
    <xf numFmtId="0" fontId="9" fillId="0" borderId="0" xfId="0" applyFont="1" applyAlignment="1"/>
    <xf numFmtId="0" fontId="10" fillId="0" borderId="0" xfId="0" applyFont="1"/>
    <xf numFmtId="0" fontId="11" fillId="0" borderId="0" xfId="0" applyFont="1"/>
    <xf numFmtId="0" fontId="4" fillId="0" borderId="0" xfId="0" applyFont="1" applyFill="1" applyBorder="1" applyAlignment="1">
      <alignment horizontal="center" vertical="center" wrapText="1"/>
    </xf>
    <xf numFmtId="0" fontId="4" fillId="2" borderId="0" xfId="0" applyFont="1" applyFill="1" applyBorder="1" applyAlignment="1">
      <alignment horizontal="centerContinuous" vertical="center" wrapText="1"/>
    </xf>
    <xf numFmtId="0" fontId="4" fillId="2" borderId="0" xfId="0" applyFont="1" applyFill="1" applyBorder="1" applyAlignment="1">
      <alignment horizontal="center" vertical="center" wrapText="1"/>
    </xf>
    <xf numFmtId="164" fontId="4" fillId="2" borderId="0" xfId="2" applyNumberFormat="1" applyFont="1" applyFill="1" applyBorder="1" applyAlignment="1">
      <alignment horizontal="center" vertical="center" wrapText="1"/>
    </xf>
    <xf numFmtId="0" fontId="6" fillId="0" borderId="1" xfId="3" applyFont="1" applyFill="1" applyBorder="1" applyAlignment="1">
      <alignment horizontal="left" indent="2"/>
    </xf>
    <xf numFmtId="0" fontId="6" fillId="0" borderId="1" xfId="3" applyFont="1" applyFill="1" applyBorder="1" applyAlignment="1">
      <alignment horizontal="left" wrapText="1" indent="2"/>
    </xf>
    <xf numFmtId="0" fontId="6" fillId="0" borderId="1" xfId="3" applyFont="1" applyFill="1" applyBorder="1" applyAlignment="1">
      <alignment horizontal="left" indent="3"/>
    </xf>
    <xf numFmtId="0" fontId="5" fillId="0" borderId="1" xfId="1" applyFont="1" applyFill="1" applyBorder="1" applyAlignment="1" applyProtection="1">
      <alignment horizontal="left"/>
    </xf>
    <xf numFmtId="0" fontId="6" fillId="0" borderId="1" xfId="3" applyFont="1" applyFill="1" applyBorder="1" applyAlignment="1">
      <alignment horizontal="left" indent="4"/>
    </xf>
    <xf numFmtId="0" fontId="6" fillId="0" borderId="1" xfId="1" applyFont="1" applyFill="1" applyBorder="1" applyAlignment="1" applyProtection="1">
      <alignment horizontal="left" indent="4"/>
    </xf>
    <xf numFmtId="0" fontId="6" fillId="0" borderId="2" xfId="3" applyFont="1" applyFill="1" applyBorder="1" applyAlignment="1">
      <alignment horizontal="left" wrapText="1" indent="2"/>
    </xf>
    <xf numFmtId="0" fontId="5" fillId="0" borderId="3" xfId="1" applyFont="1" applyFill="1" applyBorder="1" applyAlignment="1" applyProtection="1">
      <alignment horizontal="left" vertical="top" wrapText="1"/>
    </xf>
    <xf numFmtId="164" fontId="5" fillId="0" borderId="3" xfId="2" applyNumberFormat="1" applyFont="1" applyFill="1" applyBorder="1" applyAlignment="1">
      <alignment horizontal="right" vertical="top"/>
    </xf>
    <xf numFmtId="164" fontId="5" fillId="0" borderId="0" xfId="2" applyNumberFormat="1" applyFont="1" applyFill="1" applyBorder="1" applyAlignment="1">
      <alignment horizontal="right" vertical="top"/>
    </xf>
    <xf numFmtId="164" fontId="5" fillId="0" borderId="3"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xf>
    <xf numFmtId="164" fontId="6" fillId="0" borderId="0" xfId="2" applyNumberFormat="1" applyFont="1" applyFill="1" applyBorder="1" applyAlignment="1">
      <alignment horizontal="right" vertical="top"/>
    </xf>
    <xf numFmtId="164" fontId="6" fillId="0" borderId="1" xfId="2" applyNumberFormat="1" applyFont="1" applyFill="1" applyBorder="1" applyAlignment="1">
      <alignment horizontal="right" vertical="top" wrapText="1"/>
    </xf>
    <xf numFmtId="164" fontId="5" fillId="0" borderId="1" xfId="2" applyNumberFormat="1" applyFont="1" applyFill="1" applyBorder="1" applyAlignment="1">
      <alignment horizontal="right" vertical="top"/>
    </xf>
    <xf numFmtId="164" fontId="5" fillId="0" borderId="1" xfId="2" applyNumberFormat="1" applyFont="1" applyFill="1" applyBorder="1" applyAlignment="1">
      <alignment horizontal="right" vertical="top" wrapText="1"/>
    </xf>
    <xf numFmtId="164" fontId="6" fillId="3" borderId="1" xfId="2" applyNumberFormat="1" applyFont="1" applyFill="1" applyBorder="1" applyAlignment="1">
      <alignment horizontal="right" vertical="top"/>
    </xf>
    <xf numFmtId="164" fontId="6" fillId="0" borderId="2" xfId="2" applyNumberFormat="1" applyFont="1" applyFill="1" applyBorder="1" applyAlignment="1">
      <alignment horizontal="right" vertical="top"/>
    </xf>
    <xf numFmtId="164" fontId="6" fillId="0" borderId="2" xfId="2" applyNumberFormat="1" applyFont="1" applyFill="1" applyBorder="1" applyAlignment="1">
      <alignment horizontal="right" vertical="top" wrapText="1"/>
    </xf>
    <xf numFmtId="0" fontId="7" fillId="3" borderId="0" xfId="0" applyFont="1" applyFill="1" applyAlignment="1">
      <alignment horizontal="left" vertical="center"/>
    </xf>
    <xf numFmtId="164" fontId="4" fillId="4" borderId="0" xfId="2" applyNumberFormat="1" applyFont="1" applyFill="1" applyBorder="1" applyAlignment="1">
      <alignment horizontal="center" vertical="center" wrapText="1"/>
    </xf>
    <xf numFmtId="0" fontId="7" fillId="0" borderId="0" xfId="0" applyFont="1" applyFill="1" applyAlignment="1">
      <alignment horizontal="left" vertical="center"/>
    </xf>
    <xf numFmtId="0" fontId="11" fillId="0" borderId="0" xfId="0" applyFont="1" applyAlignment="1">
      <alignment horizontal="center"/>
    </xf>
    <xf numFmtId="0" fontId="4" fillId="4" borderId="0" xfId="0" applyFont="1" applyFill="1" applyBorder="1" applyAlignment="1">
      <alignment horizontal="center" vertical="center" wrapText="1"/>
    </xf>
    <xf numFmtId="0" fontId="7" fillId="3" borderId="0" xfId="0" applyFont="1" applyFill="1" applyAlignment="1">
      <alignment horizontal="justify" vertical="top" wrapText="1"/>
    </xf>
    <xf numFmtId="0" fontId="7" fillId="3" borderId="0" xfId="0" applyFont="1" applyFill="1" applyAlignment="1">
      <alignment horizontal="justify" vertical="center" wrapText="1"/>
    </xf>
    <xf numFmtId="0" fontId="6" fillId="0" borderId="1" xfId="3" applyFont="1" applyFill="1" applyBorder="1" applyAlignment="1">
      <alignment horizontal="left" vertical="center" wrapText="1"/>
    </xf>
    <xf numFmtId="164" fontId="6" fillId="0" borderId="1"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cellXfs>
  <cellStyles count="4">
    <cellStyle name="Hipervínculo" xfId="1" builtinId="8"/>
    <cellStyle name="Millares" xfId="2" builtinId="3"/>
    <cellStyle name="Normal" xfId="0" builtinId="0"/>
    <cellStyle name="Normal 4" xfId="3" xr:uid="{00000000-0005-0000-0000-000003000000}"/>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1600200</xdr:colOff>
      <xdr:row>3</xdr:row>
      <xdr:rowOff>123825</xdr:rowOff>
    </xdr:from>
    <xdr:to>
      <xdr:col>17</xdr:col>
      <xdr:colOff>152400</xdr:colOff>
      <xdr:row>7</xdr:row>
      <xdr:rowOff>9525</xdr:rowOff>
    </xdr:to>
    <xdr:pic>
      <xdr:nvPicPr>
        <xdr:cNvPr id="1525" name="Picture 49">
          <a:extLst>
            <a:ext uri="{FF2B5EF4-FFF2-40B4-BE49-F238E27FC236}">
              <a16:creationId xmlns:a16="http://schemas.microsoft.com/office/drawing/2014/main" id="{A40CE55A-8350-491B-BEA9-92E51C957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0" y="666750"/>
          <a:ext cx="2000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2076450</xdr:colOff>
      <xdr:row>8</xdr:row>
      <xdr:rowOff>9525</xdr:rowOff>
    </xdr:to>
    <xdr:pic>
      <xdr:nvPicPr>
        <xdr:cNvPr id="1526" name="Imagen 1">
          <a:extLst>
            <a:ext uri="{FF2B5EF4-FFF2-40B4-BE49-F238E27FC236}">
              <a16:creationId xmlns:a16="http://schemas.microsoft.com/office/drawing/2014/main" id="{60F8615E-D284-4193-AF33-C2038B6653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80975"/>
          <a:ext cx="20764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5536"/>
  <sheetViews>
    <sheetView showGridLines="0" tabSelected="1" topLeftCell="A4" zoomScale="110" zoomScaleNormal="110" workbookViewId="0">
      <selection activeCell="B44" sqref="B44"/>
    </sheetView>
  </sheetViews>
  <sheetFormatPr baseColWidth="10" defaultColWidth="0" defaultRowHeight="14.25" zeroHeight="1" outlineLevelRow="1"/>
  <cols>
    <col min="1" max="1" width="5.7109375" style="1" customWidth="1"/>
    <col min="2" max="2" width="57.85546875" style="1" customWidth="1"/>
    <col min="3" max="3" width="21.85546875" style="1" customWidth="1"/>
    <col min="4" max="4" width="1.7109375" style="1" customWidth="1"/>
    <col min="5" max="5" width="26" style="1" customWidth="1"/>
    <col min="6" max="6" width="17.7109375" style="1" hidden="1" customWidth="1"/>
    <col min="7" max="16" width="16.7109375" style="1" hidden="1" customWidth="1"/>
    <col min="17" max="17" width="17.7109375" style="1" hidden="1" customWidth="1"/>
    <col min="18" max="18" width="11.42578125" style="1" customWidth="1"/>
    <col min="19" max="16384" width="0" style="1" hidden="1"/>
  </cols>
  <sheetData>
    <row r="1" spans="2:20"/>
    <row r="2" spans="2:20" ht="15">
      <c r="B2" s="38" t="s">
        <v>32</v>
      </c>
      <c r="C2" s="38"/>
      <c r="D2" s="38"/>
      <c r="E2" s="38"/>
      <c r="F2" s="38"/>
      <c r="G2" s="38"/>
      <c r="H2" s="38"/>
      <c r="I2" s="38"/>
      <c r="J2" s="38"/>
      <c r="K2" s="38"/>
      <c r="L2" s="38"/>
      <c r="M2" s="38"/>
      <c r="N2" s="38"/>
      <c r="O2" s="38"/>
      <c r="P2" s="38"/>
      <c r="Q2" s="38"/>
    </row>
    <row r="3" spans="2:20" ht="15">
      <c r="B3" s="38" t="s">
        <v>33</v>
      </c>
      <c r="C3" s="38"/>
      <c r="D3" s="38"/>
      <c r="E3" s="38"/>
      <c r="F3" s="38"/>
      <c r="G3" s="38"/>
      <c r="H3" s="38"/>
      <c r="I3" s="38"/>
      <c r="J3" s="38"/>
      <c r="K3" s="38"/>
      <c r="L3" s="38"/>
      <c r="M3" s="38"/>
      <c r="N3" s="38"/>
      <c r="O3" s="38"/>
      <c r="P3" s="38"/>
      <c r="Q3" s="38"/>
    </row>
    <row r="4" spans="2:20" ht="15">
      <c r="B4" s="38" t="s">
        <v>34</v>
      </c>
      <c r="C4" s="38"/>
      <c r="D4" s="38"/>
      <c r="E4" s="38"/>
      <c r="F4" s="38"/>
      <c r="G4" s="38"/>
      <c r="H4" s="38"/>
      <c r="I4" s="38"/>
      <c r="J4" s="38"/>
      <c r="K4" s="38"/>
      <c r="L4" s="38"/>
      <c r="M4" s="38"/>
      <c r="N4" s="38"/>
      <c r="O4" s="38"/>
      <c r="P4" s="38"/>
      <c r="Q4" s="38"/>
    </row>
    <row r="5" spans="2:20" ht="15">
      <c r="B5" s="38" t="s">
        <v>35</v>
      </c>
      <c r="C5" s="38"/>
      <c r="D5" s="38"/>
      <c r="E5" s="38"/>
      <c r="F5" s="38"/>
      <c r="G5" s="38"/>
      <c r="H5" s="38"/>
      <c r="I5" s="38"/>
      <c r="J5" s="38"/>
      <c r="K5" s="38"/>
      <c r="L5" s="38"/>
      <c r="M5" s="38"/>
      <c r="N5" s="38"/>
      <c r="O5" s="38"/>
      <c r="P5" s="38"/>
      <c r="Q5" s="38"/>
    </row>
    <row r="6" spans="2:20" ht="15">
      <c r="B6" s="38" t="s">
        <v>50</v>
      </c>
      <c r="C6" s="38"/>
      <c r="D6" s="38"/>
      <c r="E6" s="38"/>
      <c r="F6" s="38"/>
      <c r="G6" s="38"/>
      <c r="H6" s="38"/>
      <c r="I6" s="38"/>
      <c r="J6" s="38"/>
      <c r="K6" s="38"/>
      <c r="L6" s="38"/>
      <c r="M6" s="38"/>
      <c r="N6" s="38"/>
      <c r="O6" s="38"/>
      <c r="P6" s="38"/>
      <c r="Q6" s="38"/>
    </row>
    <row r="7" spans="2:20" ht="15">
      <c r="B7" s="38" t="s">
        <v>36</v>
      </c>
      <c r="C7" s="38"/>
      <c r="D7" s="38"/>
      <c r="E7" s="38"/>
      <c r="F7" s="38"/>
      <c r="G7" s="38"/>
      <c r="H7" s="38"/>
      <c r="I7" s="38"/>
      <c r="J7" s="38"/>
      <c r="K7" s="38"/>
      <c r="L7" s="38"/>
      <c r="M7" s="38"/>
      <c r="N7" s="38"/>
      <c r="O7" s="38"/>
      <c r="P7" s="38"/>
      <c r="Q7" s="38"/>
    </row>
    <row r="8" spans="2:20" ht="15">
      <c r="B8" s="10"/>
      <c r="C8" s="11"/>
      <c r="D8" s="11"/>
      <c r="E8" s="11"/>
      <c r="F8" s="11"/>
      <c r="G8" s="11"/>
      <c r="H8" s="10"/>
      <c r="I8" s="10"/>
      <c r="J8" s="10"/>
      <c r="K8" s="10"/>
      <c r="L8" s="10"/>
      <c r="M8" s="10"/>
      <c r="N8" s="10"/>
      <c r="O8" s="10"/>
      <c r="P8" s="10"/>
      <c r="Q8" s="10"/>
    </row>
    <row r="9" spans="2:20">
      <c r="B9" s="10"/>
      <c r="C9" s="10"/>
      <c r="D9" s="10"/>
      <c r="E9" s="10"/>
      <c r="F9" s="10"/>
      <c r="G9" s="10"/>
      <c r="H9" s="10"/>
      <c r="I9" s="10"/>
      <c r="J9" s="10"/>
      <c r="K9" s="10"/>
      <c r="L9" s="10"/>
      <c r="M9" s="10"/>
      <c r="N9" s="10"/>
      <c r="O9" s="10"/>
      <c r="P9" s="10"/>
      <c r="Q9" s="10"/>
    </row>
    <row r="10" spans="2:20" s="2" customFormat="1" ht="5.25" customHeight="1">
      <c r="B10" s="39" t="s">
        <v>0</v>
      </c>
      <c r="C10" s="39" t="s">
        <v>49</v>
      </c>
      <c r="D10" s="12"/>
      <c r="E10" s="36" t="s">
        <v>1</v>
      </c>
      <c r="F10" s="36" t="s">
        <v>2</v>
      </c>
      <c r="G10" s="36" t="s">
        <v>3</v>
      </c>
      <c r="H10" s="36" t="s">
        <v>4</v>
      </c>
      <c r="I10" s="36" t="s">
        <v>5</v>
      </c>
      <c r="J10" s="36" t="s">
        <v>6</v>
      </c>
      <c r="K10" s="36" t="s">
        <v>39</v>
      </c>
      <c r="L10" s="36" t="s">
        <v>40</v>
      </c>
      <c r="M10" s="36" t="s">
        <v>41</v>
      </c>
      <c r="N10" s="36" t="s">
        <v>44</v>
      </c>
      <c r="O10" s="36" t="s">
        <v>45</v>
      </c>
      <c r="P10" s="36" t="s">
        <v>46</v>
      </c>
      <c r="Q10" s="36" t="s">
        <v>7</v>
      </c>
    </row>
    <row r="11" spans="2:20" s="2" customFormat="1" ht="5.25" customHeight="1">
      <c r="B11" s="39"/>
      <c r="C11" s="39"/>
      <c r="D11" s="12"/>
      <c r="E11" s="36"/>
      <c r="F11" s="36"/>
      <c r="G11" s="36"/>
      <c r="H11" s="36"/>
      <c r="I11" s="36"/>
      <c r="J11" s="36"/>
      <c r="K11" s="36"/>
      <c r="L11" s="36"/>
      <c r="M11" s="36"/>
      <c r="N11" s="36"/>
      <c r="O11" s="36"/>
      <c r="P11" s="36"/>
      <c r="Q11" s="36"/>
    </row>
    <row r="12" spans="2:20" s="2" customFormat="1" ht="12.75" customHeight="1">
      <c r="B12" s="39"/>
      <c r="C12" s="39"/>
      <c r="D12" s="12"/>
      <c r="E12" s="36"/>
      <c r="F12" s="36"/>
      <c r="G12" s="36"/>
      <c r="H12" s="36"/>
      <c r="I12" s="36"/>
      <c r="J12" s="36"/>
      <c r="K12" s="36"/>
      <c r="L12" s="36"/>
      <c r="M12" s="36"/>
      <c r="N12" s="36"/>
      <c r="O12" s="36"/>
      <c r="P12" s="36"/>
      <c r="Q12" s="36"/>
    </row>
    <row r="13" spans="2:20" s="3" customFormat="1" ht="12" thickBot="1">
      <c r="B13" s="13"/>
      <c r="C13" s="14"/>
      <c r="D13" s="12"/>
      <c r="E13" s="15"/>
      <c r="F13" s="15"/>
      <c r="G13" s="15"/>
      <c r="H13" s="15"/>
      <c r="I13" s="15"/>
      <c r="J13" s="15"/>
      <c r="K13" s="15"/>
      <c r="L13" s="15"/>
      <c r="M13" s="15"/>
      <c r="N13" s="15"/>
      <c r="O13" s="15"/>
      <c r="P13" s="15"/>
      <c r="Q13" s="15"/>
    </row>
    <row r="14" spans="2:20" s="3" customFormat="1" ht="11.25">
      <c r="B14" s="23" t="s">
        <v>37</v>
      </c>
      <c r="C14" s="24">
        <f>(+C15+C16+C17+C18+C19+C20)</f>
        <v>118941762411</v>
      </c>
      <c r="D14" s="25"/>
      <c r="E14" s="24">
        <f t="shared" ref="E14:Q14" si="0">(+E15+E16+E17+E18+E19+E20)</f>
        <v>9158204705</v>
      </c>
      <c r="F14" s="24">
        <f t="shared" si="0"/>
        <v>0</v>
      </c>
      <c r="G14" s="24">
        <f t="shared" si="0"/>
        <v>0</v>
      </c>
      <c r="H14" s="24">
        <f t="shared" si="0"/>
        <v>0</v>
      </c>
      <c r="I14" s="24">
        <f t="shared" si="0"/>
        <v>0</v>
      </c>
      <c r="J14" s="24">
        <f t="shared" si="0"/>
        <v>0</v>
      </c>
      <c r="K14" s="26">
        <f t="shared" si="0"/>
        <v>0</v>
      </c>
      <c r="L14" s="26">
        <f t="shared" si="0"/>
        <v>0</v>
      </c>
      <c r="M14" s="26">
        <f t="shared" si="0"/>
        <v>0</v>
      </c>
      <c r="N14" s="26">
        <f t="shared" si="0"/>
        <v>0</v>
      </c>
      <c r="O14" s="26">
        <f>(+O15+O16+O17+O18+O19+O20)</f>
        <v>0</v>
      </c>
      <c r="P14" s="26">
        <f>(+P15+P16+P17+P18+P19+P20)</f>
        <v>0</v>
      </c>
      <c r="Q14" s="24">
        <f t="shared" si="0"/>
        <v>9158204705</v>
      </c>
      <c r="R14" s="4"/>
      <c r="S14" s="5"/>
      <c r="T14" s="5"/>
    </row>
    <row r="15" spans="2:20" s="3" customFormat="1" ht="11.25" outlineLevel="1">
      <c r="B15" s="16" t="s">
        <v>8</v>
      </c>
      <c r="C15" s="27">
        <v>97093833303</v>
      </c>
      <c r="D15" s="28"/>
      <c r="E15" s="27">
        <v>7007980879</v>
      </c>
      <c r="F15" s="27"/>
      <c r="G15" s="27"/>
      <c r="H15" s="27"/>
      <c r="I15" s="27"/>
      <c r="J15" s="27"/>
      <c r="K15" s="29"/>
      <c r="L15" s="29"/>
      <c r="M15" s="29"/>
      <c r="N15" s="29"/>
      <c r="O15" s="29"/>
      <c r="P15" s="29"/>
      <c r="Q15" s="27">
        <f>E15+F15+G15+H15+I15+J15+K15+L15+M15+N15+O15+P15</f>
        <v>7007980879</v>
      </c>
      <c r="R15" s="4"/>
      <c r="S15" s="5"/>
      <c r="T15" s="5"/>
    </row>
    <row r="16" spans="2:20" s="3" customFormat="1" ht="11.25" outlineLevel="1">
      <c r="B16" s="16" t="s">
        <v>9</v>
      </c>
      <c r="C16" s="27">
        <v>4772641983</v>
      </c>
      <c r="D16" s="28"/>
      <c r="E16" s="27">
        <f>261668053+234647618</f>
        <v>496315671</v>
      </c>
      <c r="F16" s="27"/>
      <c r="G16" s="27"/>
      <c r="H16" s="27"/>
      <c r="I16" s="27"/>
      <c r="J16" s="27"/>
      <c r="K16" s="29"/>
      <c r="L16" s="29"/>
      <c r="M16" s="29"/>
      <c r="N16" s="29"/>
      <c r="O16" s="29"/>
      <c r="P16" s="29"/>
      <c r="Q16" s="27">
        <f t="shared" ref="Q16:Q22" si="1">E16+F16+G16+H16+I16+J16+K16+L16+M16+N16+O16+P16</f>
        <v>496315671</v>
      </c>
      <c r="R16" s="4"/>
      <c r="S16" s="5"/>
      <c r="T16" s="5"/>
    </row>
    <row r="17" spans="2:20" s="3" customFormat="1" ht="11.25" outlineLevel="1">
      <c r="B17" s="16" t="s">
        <v>10</v>
      </c>
      <c r="C17" s="27">
        <v>3423825422</v>
      </c>
      <c r="D17" s="28"/>
      <c r="E17" s="27">
        <v>227311209</v>
      </c>
      <c r="F17" s="27"/>
      <c r="G17" s="27"/>
      <c r="H17" s="27"/>
      <c r="I17" s="27"/>
      <c r="J17" s="27"/>
      <c r="K17" s="29"/>
      <c r="L17" s="29"/>
      <c r="M17" s="29"/>
      <c r="N17" s="29"/>
      <c r="O17" s="29"/>
      <c r="P17" s="29"/>
      <c r="Q17" s="27">
        <f t="shared" si="1"/>
        <v>227311209</v>
      </c>
      <c r="R17" s="4"/>
      <c r="S17" s="5"/>
      <c r="T17" s="5"/>
    </row>
    <row r="18" spans="2:20" s="3" customFormat="1" ht="11.25" outlineLevel="1">
      <c r="B18" s="42" t="s">
        <v>51</v>
      </c>
      <c r="C18" s="43">
        <v>1710836992</v>
      </c>
      <c r="D18" s="44"/>
      <c r="E18" s="43">
        <v>124622088</v>
      </c>
      <c r="F18" s="27"/>
      <c r="G18" s="27"/>
      <c r="H18" s="27"/>
      <c r="I18" s="27"/>
      <c r="J18" s="27"/>
      <c r="K18" s="29"/>
      <c r="L18" s="29"/>
      <c r="M18" s="29"/>
      <c r="N18" s="29"/>
      <c r="O18" s="29"/>
      <c r="P18" s="29"/>
      <c r="Q18" s="27">
        <f t="shared" si="1"/>
        <v>124622088</v>
      </c>
      <c r="R18" s="4"/>
      <c r="S18" s="5"/>
      <c r="T18" s="5"/>
    </row>
    <row r="19" spans="2:20" s="3" customFormat="1" ht="11.25" outlineLevel="1">
      <c r="B19" s="16" t="s">
        <v>11</v>
      </c>
      <c r="C19" s="27">
        <v>454367159</v>
      </c>
      <c r="D19" s="28"/>
      <c r="E19" s="27">
        <v>30288952</v>
      </c>
      <c r="F19" s="27"/>
      <c r="G19" s="27"/>
      <c r="H19" s="27"/>
      <c r="I19" s="27"/>
      <c r="J19" s="27"/>
      <c r="K19" s="29"/>
      <c r="L19" s="29"/>
      <c r="M19" s="29"/>
      <c r="N19" s="29"/>
      <c r="O19" s="29"/>
      <c r="P19" s="29"/>
      <c r="Q19" s="27">
        <f t="shared" si="1"/>
        <v>30288952</v>
      </c>
      <c r="R19" s="4"/>
      <c r="S19" s="5"/>
      <c r="T19" s="5"/>
    </row>
    <row r="20" spans="2:20" s="3" customFormat="1" ht="11.25" outlineLevel="1">
      <c r="B20" s="16" t="s">
        <v>12</v>
      </c>
      <c r="C20" s="27">
        <f>SUM(C21+C22)</f>
        <v>11486257552</v>
      </c>
      <c r="D20" s="28"/>
      <c r="E20" s="27">
        <f t="shared" ref="E20:N20" si="2">SUM(E21:E22)</f>
        <v>1271685906</v>
      </c>
      <c r="F20" s="27">
        <f t="shared" si="2"/>
        <v>0</v>
      </c>
      <c r="G20" s="27">
        <f t="shared" si="2"/>
        <v>0</v>
      </c>
      <c r="H20" s="27">
        <f t="shared" si="2"/>
        <v>0</v>
      </c>
      <c r="I20" s="27">
        <f t="shared" si="2"/>
        <v>0</v>
      </c>
      <c r="J20" s="27">
        <f t="shared" si="2"/>
        <v>0</v>
      </c>
      <c r="K20" s="29">
        <f t="shared" si="2"/>
        <v>0</v>
      </c>
      <c r="L20" s="29">
        <f t="shared" si="2"/>
        <v>0</v>
      </c>
      <c r="M20" s="29">
        <f t="shared" si="2"/>
        <v>0</v>
      </c>
      <c r="N20" s="29">
        <f t="shared" si="2"/>
        <v>0</v>
      </c>
      <c r="O20" s="29">
        <f>O21+O22</f>
        <v>0</v>
      </c>
      <c r="P20" s="29">
        <f>P21+P22</f>
        <v>0</v>
      </c>
      <c r="Q20" s="27">
        <f>SUM(Q21:Q22)</f>
        <v>1271685906</v>
      </c>
      <c r="R20" s="4"/>
      <c r="S20" s="5"/>
      <c r="T20" s="5"/>
    </row>
    <row r="21" spans="2:20" s="3" customFormat="1" ht="11.25" outlineLevel="1">
      <c r="B21" s="18" t="s">
        <v>13</v>
      </c>
      <c r="C21" s="27">
        <v>8514604093</v>
      </c>
      <c r="D21" s="28"/>
      <c r="E21" s="27">
        <v>952410468</v>
      </c>
      <c r="F21" s="27"/>
      <c r="G21" s="27"/>
      <c r="H21" s="27"/>
      <c r="I21" s="27"/>
      <c r="J21" s="27"/>
      <c r="K21" s="29"/>
      <c r="L21" s="29"/>
      <c r="M21" s="29"/>
      <c r="N21" s="29"/>
      <c r="O21" s="29"/>
      <c r="P21" s="29"/>
      <c r="Q21" s="27">
        <f t="shared" si="1"/>
        <v>952410468</v>
      </c>
      <c r="R21" s="4"/>
      <c r="S21" s="5"/>
      <c r="T21" s="5"/>
    </row>
    <row r="22" spans="2:20" s="3" customFormat="1" ht="11.25" outlineLevel="1">
      <c r="B22" s="18" t="s">
        <v>14</v>
      </c>
      <c r="C22" s="27">
        <v>2971653459</v>
      </c>
      <c r="D22" s="28"/>
      <c r="E22" s="27">
        <v>319275438</v>
      </c>
      <c r="F22" s="27"/>
      <c r="G22" s="27"/>
      <c r="H22" s="27"/>
      <c r="I22" s="27"/>
      <c r="J22" s="27"/>
      <c r="K22" s="29"/>
      <c r="L22" s="29"/>
      <c r="M22" s="29"/>
      <c r="N22" s="29"/>
      <c r="O22" s="29"/>
      <c r="P22" s="29"/>
      <c r="Q22" s="27">
        <f t="shared" si="1"/>
        <v>319275438</v>
      </c>
      <c r="R22" s="4"/>
      <c r="S22" s="5"/>
      <c r="T22" s="5"/>
    </row>
    <row r="23" spans="2:20" s="3" customFormat="1" ht="11.25" outlineLevel="1">
      <c r="B23" s="18"/>
      <c r="C23" s="27"/>
      <c r="D23" s="28"/>
      <c r="E23" s="27"/>
      <c r="F23" s="27"/>
      <c r="G23" s="27"/>
      <c r="H23" s="27"/>
      <c r="I23" s="27"/>
      <c r="J23" s="27"/>
      <c r="K23" s="29"/>
      <c r="L23" s="29"/>
      <c r="M23" s="29"/>
      <c r="N23" s="29"/>
      <c r="O23" s="29"/>
      <c r="P23" s="29"/>
      <c r="Q23" s="27"/>
      <c r="R23" s="4"/>
      <c r="S23" s="5"/>
      <c r="T23" s="5"/>
    </row>
    <row r="24" spans="2:20" s="3" customFormat="1" ht="11.25">
      <c r="B24" s="19" t="s">
        <v>38</v>
      </c>
      <c r="C24" s="30">
        <f>C25+C30+C31+C34+C35+C40+C41+C44</f>
        <v>79224182362</v>
      </c>
      <c r="D24" s="25"/>
      <c r="E24" s="30">
        <f t="shared" ref="E24:Q24" si="3">E25+E30+E31+E34+E35+E40+E41+E44</f>
        <v>7022200251</v>
      </c>
      <c r="F24" s="30">
        <f t="shared" si="3"/>
        <v>0</v>
      </c>
      <c r="G24" s="30">
        <f t="shared" si="3"/>
        <v>0</v>
      </c>
      <c r="H24" s="30">
        <f t="shared" si="3"/>
        <v>0</v>
      </c>
      <c r="I24" s="30">
        <f t="shared" si="3"/>
        <v>0</v>
      </c>
      <c r="J24" s="30">
        <f t="shared" si="3"/>
        <v>0</v>
      </c>
      <c r="K24" s="31">
        <f t="shared" si="3"/>
        <v>0</v>
      </c>
      <c r="L24" s="31">
        <f t="shared" si="3"/>
        <v>0</v>
      </c>
      <c r="M24" s="31">
        <f t="shared" si="3"/>
        <v>0</v>
      </c>
      <c r="N24" s="31">
        <f t="shared" si="3"/>
        <v>0</v>
      </c>
      <c r="O24" s="31">
        <f t="shared" si="3"/>
        <v>0</v>
      </c>
      <c r="P24" s="31">
        <f t="shared" si="3"/>
        <v>0</v>
      </c>
      <c r="Q24" s="30">
        <f t="shared" si="3"/>
        <v>7022200251</v>
      </c>
      <c r="R24" s="4"/>
      <c r="S24" s="5"/>
      <c r="T24" s="5"/>
    </row>
    <row r="25" spans="2:20" s="3" customFormat="1" ht="22.5" customHeight="1" outlineLevel="1">
      <c r="B25" s="17" t="s">
        <v>42</v>
      </c>
      <c r="C25" s="27">
        <f>SUM(C26:C29)</f>
        <v>38931340710</v>
      </c>
      <c r="D25" s="28"/>
      <c r="E25" s="27">
        <f t="shared" ref="E25:J25" si="4">SUM(E26:E29)</f>
        <v>3188097898</v>
      </c>
      <c r="F25" s="27">
        <f t="shared" si="4"/>
        <v>0</v>
      </c>
      <c r="G25" s="27">
        <f t="shared" si="4"/>
        <v>0</v>
      </c>
      <c r="H25" s="27">
        <f t="shared" si="4"/>
        <v>0</v>
      </c>
      <c r="I25" s="27">
        <f>SUM(I26:I29)</f>
        <v>0</v>
      </c>
      <c r="J25" s="27">
        <f t="shared" si="4"/>
        <v>0</v>
      </c>
      <c r="K25" s="27">
        <f t="shared" ref="K25:Q25" si="5">SUM(K26:K29)</f>
        <v>0</v>
      </c>
      <c r="L25" s="29">
        <f t="shared" si="5"/>
        <v>0</v>
      </c>
      <c r="M25" s="29">
        <f>SUM(M26:M29)</f>
        <v>0</v>
      </c>
      <c r="N25" s="29">
        <f>SUM(N26:N29)</f>
        <v>0</v>
      </c>
      <c r="O25" s="29">
        <f t="shared" si="5"/>
        <v>0</v>
      </c>
      <c r="P25" s="29">
        <f>SUM(P26:P29)</f>
        <v>0</v>
      </c>
      <c r="Q25" s="27">
        <f t="shared" si="5"/>
        <v>3188097898</v>
      </c>
      <c r="R25" s="4"/>
      <c r="S25" s="5"/>
      <c r="T25" s="5"/>
    </row>
    <row r="26" spans="2:20" s="3" customFormat="1" ht="11.25" outlineLevel="1">
      <c r="B26" s="20" t="s">
        <v>15</v>
      </c>
      <c r="C26" s="27">
        <v>28796242146</v>
      </c>
      <c r="D26" s="28"/>
      <c r="E26" s="27">
        <v>3036061648</v>
      </c>
      <c r="F26" s="27"/>
      <c r="G26" s="27"/>
      <c r="H26" s="27"/>
      <c r="I26" s="27"/>
      <c r="J26" s="27"/>
      <c r="K26" s="32"/>
      <c r="L26" s="27"/>
      <c r="M26" s="27"/>
      <c r="N26" s="27"/>
      <c r="O26" s="29"/>
      <c r="P26" s="29"/>
      <c r="Q26" s="27">
        <f t="shared" ref="Q26:Q43" si="6">E26+F26+G26+H26+I26+J26+K26+L26+M26+N26+O26+P26</f>
        <v>3036061648</v>
      </c>
      <c r="R26" s="4"/>
      <c r="S26" s="5"/>
      <c r="T26" s="5"/>
    </row>
    <row r="27" spans="2:20" s="3" customFormat="1" ht="11.25" outlineLevel="1">
      <c r="B27" s="20" t="s">
        <v>16</v>
      </c>
      <c r="C27" s="27">
        <v>698453115</v>
      </c>
      <c r="D27" s="28"/>
      <c r="E27" s="27">
        <v>21780560</v>
      </c>
      <c r="F27" s="27"/>
      <c r="G27" s="27"/>
      <c r="H27" s="27"/>
      <c r="I27" s="27"/>
      <c r="J27" s="27"/>
      <c r="K27" s="27"/>
      <c r="L27" s="27"/>
      <c r="M27" s="27"/>
      <c r="N27" s="27"/>
      <c r="O27" s="29"/>
      <c r="P27" s="29"/>
      <c r="Q27" s="27">
        <f t="shared" si="6"/>
        <v>21780560</v>
      </c>
      <c r="R27" s="4"/>
      <c r="S27" s="5"/>
      <c r="T27" s="5"/>
    </row>
    <row r="28" spans="2:20" s="3" customFormat="1" ht="11.25" outlineLevel="1">
      <c r="B28" s="20" t="s">
        <v>17</v>
      </c>
      <c r="C28" s="27">
        <v>3298558024</v>
      </c>
      <c r="D28" s="28"/>
      <c r="E28" s="27">
        <v>130255690</v>
      </c>
      <c r="F28" s="27"/>
      <c r="G28" s="27"/>
      <c r="H28" s="27"/>
      <c r="I28" s="27"/>
      <c r="J28" s="27"/>
      <c r="K28" s="27"/>
      <c r="L28" s="27"/>
      <c r="M28" s="27"/>
      <c r="N28" s="27"/>
      <c r="O28" s="29"/>
      <c r="P28" s="29"/>
      <c r="Q28" s="27">
        <f t="shared" si="6"/>
        <v>130255690</v>
      </c>
      <c r="R28" s="4"/>
      <c r="S28" s="5"/>
      <c r="T28" s="5"/>
    </row>
    <row r="29" spans="2:20" s="3" customFormat="1" ht="11.25" outlineLevel="1">
      <c r="B29" s="20" t="s">
        <v>11</v>
      </c>
      <c r="C29" s="27">
        <v>6138087425</v>
      </c>
      <c r="D29" s="28"/>
      <c r="E29" s="27">
        <v>0</v>
      </c>
      <c r="F29" s="27"/>
      <c r="G29" s="27"/>
      <c r="H29" s="27"/>
      <c r="I29" s="27"/>
      <c r="J29" s="27"/>
      <c r="K29" s="27"/>
      <c r="L29" s="27"/>
      <c r="M29" s="27"/>
      <c r="N29" s="27"/>
      <c r="O29" s="29"/>
      <c r="P29" s="29"/>
      <c r="Q29" s="27">
        <f t="shared" si="6"/>
        <v>0</v>
      </c>
      <c r="R29" s="4"/>
      <c r="S29" s="5"/>
      <c r="T29" s="5"/>
    </row>
    <row r="30" spans="2:20" s="3" customFormat="1" ht="11.25" customHeight="1" outlineLevel="1">
      <c r="B30" s="17" t="s">
        <v>18</v>
      </c>
      <c r="C30" s="27">
        <v>10801586446</v>
      </c>
      <c r="D30" s="28"/>
      <c r="E30" s="27">
        <v>1288592875</v>
      </c>
      <c r="F30" s="27"/>
      <c r="G30" s="27"/>
      <c r="H30" s="27"/>
      <c r="I30" s="27"/>
      <c r="J30" s="27"/>
      <c r="K30" s="27"/>
      <c r="L30" s="27"/>
      <c r="M30" s="27"/>
      <c r="N30" s="27"/>
      <c r="O30" s="29"/>
      <c r="P30" s="29"/>
      <c r="Q30" s="27">
        <f t="shared" si="6"/>
        <v>1288592875</v>
      </c>
      <c r="R30" s="4"/>
      <c r="S30" s="5"/>
      <c r="T30" s="5"/>
    </row>
    <row r="31" spans="2:20" s="3" customFormat="1" ht="11.25" customHeight="1" outlineLevel="1">
      <c r="B31" s="17" t="s">
        <v>19</v>
      </c>
      <c r="C31" s="27">
        <f>SUM(C32:C33)</f>
        <v>6492623024</v>
      </c>
      <c r="D31" s="28"/>
      <c r="E31" s="27">
        <f t="shared" ref="E31:J31" si="7">SUM(E32:E33)</f>
        <v>592530047</v>
      </c>
      <c r="F31" s="27">
        <f t="shared" si="7"/>
        <v>0</v>
      </c>
      <c r="G31" s="27">
        <f t="shared" si="7"/>
        <v>0</v>
      </c>
      <c r="H31" s="27">
        <f t="shared" si="7"/>
        <v>0</v>
      </c>
      <c r="I31" s="27">
        <f t="shared" si="7"/>
        <v>0</v>
      </c>
      <c r="J31" s="27">
        <f t="shared" si="7"/>
        <v>0</v>
      </c>
      <c r="K31" s="27">
        <f t="shared" ref="K31:Q31" si="8">SUM(K32:K33)</f>
        <v>0</v>
      </c>
      <c r="L31" s="27">
        <f>SUM(L32:L33)</f>
        <v>0</v>
      </c>
      <c r="M31" s="27">
        <f>SUM(M32:M33)</f>
        <v>0</v>
      </c>
      <c r="N31" s="27">
        <f>SUM(N32:N33)</f>
        <v>0</v>
      </c>
      <c r="O31" s="29">
        <f t="shared" si="8"/>
        <v>0</v>
      </c>
      <c r="P31" s="29">
        <f>SUM(P32:P33)</f>
        <v>0</v>
      </c>
      <c r="Q31" s="27">
        <f t="shared" si="8"/>
        <v>592530047</v>
      </c>
      <c r="R31" s="4"/>
      <c r="S31" s="5"/>
      <c r="T31" s="5"/>
    </row>
    <row r="32" spans="2:20" s="3" customFormat="1" ht="11.25" outlineLevel="1">
      <c r="B32" s="21" t="s">
        <v>13</v>
      </c>
      <c r="C32" s="27">
        <v>787024072</v>
      </c>
      <c r="D32" s="28"/>
      <c r="E32" s="27">
        <v>71824223</v>
      </c>
      <c r="F32" s="27"/>
      <c r="G32" s="27"/>
      <c r="H32" s="27"/>
      <c r="I32" s="27"/>
      <c r="J32" s="27"/>
      <c r="K32" s="27"/>
      <c r="L32" s="27"/>
      <c r="M32" s="27"/>
      <c r="N32" s="27"/>
      <c r="O32" s="29"/>
      <c r="P32" s="29"/>
      <c r="Q32" s="27">
        <f t="shared" si="6"/>
        <v>71824223</v>
      </c>
      <c r="R32" s="4"/>
      <c r="S32" s="5"/>
      <c r="T32" s="5"/>
    </row>
    <row r="33" spans="2:20" s="3" customFormat="1" ht="11.25" outlineLevel="1">
      <c r="B33" s="21" t="s">
        <v>14</v>
      </c>
      <c r="C33" s="27">
        <v>5705598952</v>
      </c>
      <c r="D33" s="28"/>
      <c r="E33" s="27">
        <v>520705824</v>
      </c>
      <c r="F33" s="27"/>
      <c r="G33" s="27"/>
      <c r="H33" s="27"/>
      <c r="I33" s="27"/>
      <c r="J33" s="27"/>
      <c r="K33" s="27"/>
      <c r="L33" s="27"/>
      <c r="M33" s="27"/>
      <c r="N33" s="27"/>
      <c r="O33" s="29"/>
      <c r="P33" s="29"/>
      <c r="Q33" s="27">
        <f t="shared" si="6"/>
        <v>520705824</v>
      </c>
      <c r="R33" s="4"/>
      <c r="S33" s="5"/>
      <c r="T33" s="5"/>
    </row>
    <row r="34" spans="2:20" s="3" customFormat="1" ht="31.5" customHeight="1" outlineLevel="1">
      <c r="B34" s="17" t="s">
        <v>20</v>
      </c>
      <c r="C34" s="27">
        <v>12111444497</v>
      </c>
      <c r="D34" s="28"/>
      <c r="E34" s="27">
        <v>1011569328</v>
      </c>
      <c r="F34" s="27"/>
      <c r="G34" s="27"/>
      <c r="H34" s="27"/>
      <c r="I34" s="27"/>
      <c r="J34" s="27"/>
      <c r="K34" s="27"/>
      <c r="L34" s="27"/>
      <c r="M34" s="27"/>
      <c r="N34" s="27"/>
      <c r="O34" s="29"/>
      <c r="P34" s="29"/>
      <c r="Q34" s="27">
        <f t="shared" si="6"/>
        <v>1011569328</v>
      </c>
      <c r="R34" s="4"/>
      <c r="S34" s="5"/>
      <c r="T34" s="5"/>
    </row>
    <row r="35" spans="2:20" s="3" customFormat="1" ht="11.25" outlineLevel="1">
      <c r="B35" s="16" t="s">
        <v>21</v>
      </c>
      <c r="C35" s="27">
        <f>SUM(C36:C38)</f>
        <v>2244800486</v>
      </c>
      <c r="D35" s="28"/>
      <c r="E35" s="27">
        <f t="shared" ref="E35:Q35" si="9">SUM(E36:E38)</f>
        <v>192438062</v>
      </c>
      <c r="F35" s="27">
        <f t="shared" si="9"/>
        <v>0</v>
      </c>
      <c r="G35" s="27">
        <f t="shared" si="9"/>
        <v>0</v>
      </c>
      <c r="H35" s="27">
        <f t="shared" si="9"/>
        <v>0</v>
      </c>
      <c r="I35" s="27">
        <f t="shared" si="9"/>
        <v>0</v>
      </c>
      <c r="J35" s="27">
        <f t="shared" si="9"/>
        <v>0</v>
      </c>
      <c r="K35" s="27">
        <f t="shared" si="9"/>
        <v>0</v>
      </c>
      <c r="L35" s="27">
        <f t="shared" si="9"/>
        <v>0</v>
      </c>
      <c r="M35" s="27">
        <f t="shared" si="9"/>
        <v>0</v>
      </c>
      <c r="N35" s="27">
        <f t="shared" si="9"/>
        <v>0</v>
      </c>
      <c r="O35" s="29">
        <f t="shared" si="9"/>
        <v>0</v>
      </c>
      <c r="P35" s="29">
        <f t="shared" si="9"/>
        <v>0</v>
      </c>
      <c r="Q35" s="29">
        <f t="shared" si="9"/>
        <v>192438062</v>
      </c>
      <c r="R35" s="4"/>
      <c r="S35" s="5"/>
      <c r="T35" s="5"/>
    </row>
    <row r="36" spans="2:20" s="3" customFormat="1" ht="11.25" outlineLevel="1">
      <c r="B36" s="21" t="s">
        <v>22</v>
      </c>
      <c r="C36" s="27">
        <v>1341592080</v>
      </c>
      <c r="D36" s="28"/>
      <c r="E36" s="27">
        <v>114628602</v>
      </c>
      <c r="F36" s="27"/>
      <c r="G36" s="27"/>
      <c r="H36" s="27"/>
      <c r="I36" s="27"/>
      <c r="J36" s="27"/>
      <c r="K36" s="27"/>
      <c r="L36" s="27"/>
      <c r="M36" s="27"/>
      <c r="N36" s="27"/>
      <c r="O36" s="29"/>
      <c r="P36" s="29"/>
      <c r="Q36" s="27">
        <f t="shared" si="6"/>
        <v>114628602</v>
      </c>
      <c r="R36" s="4"/>
      <c r="S36" s="5"/>
      <c r="T36" s="5"/>
    </row>
    <row r="37" spans="2:20" s="3" customFormat="1" ht="11.25" outlineLevel="1">
      <c r="B37" s="21" t="s">
        <v>23</v>
      </c>
      <c r="C37" s="27">
        <v>794258926</v>
      </c>
      <c r="D37" s="28"/>
      <c r="E37" s="27">
        <f>32621076+35715990</f>
        <v>68337066</v>
      </c>
      <c r="F37" s="27"/>
      <c r="G37" s="27"/>
      <c r="H37" s="27"/>
      <c r="I37" s="27"/>
      <c r="J37" s="27"/>
      <c r="K37" s="27"/>
      <c r="L37" s="27"/>
      <c r="M37" s="27"/>
      <c r="N37" s="27"/>
      <c r="O37" s="29"/>
      <c r="P37" s="29"/>
      <c r="Q37" s="27">
        <f t="shared" si="6"/>
        <v>68337066</v>
      </c>
      <c r="R37" s="4"/>
      <c r="S37" s="5"/>
      <c r="T37" s="5"/>
    </row>
    <row r="38" spans="2:20" s="3" customFormat="1" ht="11.25" outlineLevel="1">
      <c r="B38" s="21" t="s">
        <v>25</v>
      </c>
      <c r="C38" s="27">
        <v>108949480</v>
      </c>
      <c r="D38" s="28"/>
      <c r="E38" s="27">
        <f>4382731+5089663</f>
        <v>9472394</v>
      </c>
      <c r="F38" s="27"/>
      <c r="G38" s="27"/>
      <c r="H38" s="27"/>
      <c r="I38" s="27"/>
      <c r="J38" s="27"/>
      <c r="K38" s="27"/>
      <c r="L38" s="27"/>
      <c r="M38" s="27"/>
      <c r="N38" s="27"/>
      <c r="O38" s="29"/>
      <c r="P38" s="29"/>
      <c r="Q38" s="27">
        <f>E38+F38+G38+H38+I38+J38+K38+L38+M38+N38+O38+P38</f>
        <v>9472394</v>
      </c>
      <c r="R38" s="4"/>
      <c r="S38" s="5"/>
      <c r="T38" s="5"/>
    </row>
    <row r="39" spans="2:20" s="3" customFormat="1" ht="11.25" outlineLevel="1">
      <c r="B39" s="21" t="s">
        <v>24</v>
      </c>
      <c r="C39" s="27">
        <v>362044019</v>
      </c>
      <c r="D39" s="28"/>
      <c r="E39" s="27">
        <f>10654976+12373620</f>
        <v>23028596</v>
      </c>
      <c r="F39" s="27"/>
      <c r="G39" s="27"/>
      <c r="H39" s="27"/>
      <c r="I39" s="27"/>
      <c r="J39" s="27"/>
      <c r="K39" s="27"/>
      <c r="L39" s="27"/>
      <c r="M39" s="27"/>
      <c r="N39" s="27"/>
      <c r="O39" s="29"/>
      <c r="P39" s="29"/>
      <c r="Q39" s="27">
        <f>E39+F39+G39+H39+I39+J39+K39+L39+M39+N39+O39+P39</f>
        <v>23028596</v>
      </c>
      <c r="R39" s="4"/>
      <c r="S39" s="5"/>
      <c r="T39" s="5"/>
    </row>
    <row r="40" spans="2:20" s="3" customFormat="1" ht="21" customHeight="1" outlineLevel="1">
      <c r="B40" s="17" t="s">
        <v>26</v>
      </c>
      <c r="C40" s="27">
        <v>513783000</v>
      </c>
      <c r="D40" s="28"/>
      <c r="E40" s="27">
        <v>51174784</v>
      </c>
      <c r="F40" s="27"/>
      <c r="G40" s="27"/>
      <c r="H40" s="27"/>
      <c r="I40" s="27"/>
      <c r="J40" s="27"/>
      <c r="K40" s="27"/>
      <c r="L40" s="27"/>
      <c r="M40" s="27"/>
      <c r="N40" s="27"/>
      <c r="O40" s="29"/>
      <c r="P40" s="29"/>
      <c r="Q40" s="27">
        <f t="shared" si="6"/>
        <v>51174784</v>
      </c>
      <c r="R40" s="4"/>
      <c r="S40" s="5"/>
      <c r="T40" s="5"/>
    </row>
    <row r="41" spans="2:20" s="3" customFormat="1" ht="11.25" customHeight="1" outlineLevel="1">
      <c r="B41" s="17" t="s">
        <v>27</v>
      </c>
      <c r="C41" s="27">
        <f>SUM(C42:C43)</f>
        <v>801290235</v>
      </c>
      <c r="D41" s="28"/>
      <c r="E41" s="27">
        <f t="shared" ref="E41:J41" si="10">SUM(E42:E43)</f>
        <v>85313283</v>
      </c>
      <c r="F41" s="27">
        <f t="shared" si="10"/>
        <v>0</v>
      </c>
      <c r="G41" s="27">
        <f t="shared" si="10"/>
        <v>0</v>
      </c>
      <c r="H41" s="27">
        <f t="shared" si="10"/>
        <v>0</v>
      </c>
      <c r="I41" s="27">
        <f t="shared" si="10"/>
        <v>0</v>
      </c>
      <c r="J41" s="27">
        <f t="shared" si="10"/>
        <v>0</v>
      </c>
      <c r="K41" s="27">
        <f t="shared" ref="K41:P41" si="11">SUM(K42:K43)</f>
        <v>0</v>
      </c>
      <c r="L41" s="27">
        <f t="shared" si="11"/>
        <v>0</v>
      </c>
      <c r="M41" s="27">
        <f t="shared" si="11"/>
        <v>0</v>
      </c>
      <c r="N41" s="27">
        <f t="shared" si="11"/>
        <v>0</v>
      </c>
      <c r="O41" s="29">
        <f t="shared" si="11"/>
        <v>0</v>
      </c>
      <c r="P41" s="29">
        <f t="shared" si="11"/>
        <v>0</v>
      </c>
      <c r="Q41" s="27">
        <f>SUM(Q42)</f>
        <v>85313283</v>
      </c>
      <c r="R41" s="4"/>
      <c r="S41" s="5"/>
      <c r="T41" s="5"/>
    </row>
    <row r="42" spans="2:20" s="3" customFormat="1" ht="11.25" outlineLevel="1">
      <c r="B42" s="21" t="s">
        <v>28</v>
      </c>
      <c r="C42" s="27">
        <v>801290235</v>
      </c>
      <c r="D42" s="28"/>
      <c r="E42" s="27">
        <v>85313283</v>
      </c>
      <c r="F42" s="27"/>
      <c r="G42" s="27"/>
      <c r="H42" s="27"/>
      <c r="I42" s="27"/>
      <c r="J42" s="27"/>
      <c r="K42" s="27"/>
      <c r="L42" s="27"/>
      <c r="M42" s="27"/>
      <c r="N42" s="27"/>
      <c r="O42" s="29"/>
      <c r="P42" s="29"/>
      <c r="Q42" s="27">
        <f t="shared" si="6"/>
        <v>85313283</v>
      </c>
      <c r="R42" s="4"/>
      <c r="S42" s="5"/>
      <c r="T42" s="5"/>
    </row>
    <row r="43" spans="2:20" s="3" customFormat="1" ht="11.25" outlineLevel="1">
      <c r="B43" s="21" t="s">
        <v>29</v>
      </c>
      <c r="C43" s="27">
        <v>0</v>
      </c>
      <c r="D43" s="28"/>
      <c r="E43" s="27">
        <v>0</v>
      </c>
      <c r="F43" s="27"/>
      <c r="G43" s="27"/>
      <c r="H43" s="27"/>
      <c r="I43" s="27"/>
      <c r="J43" s="27"/>
      <c r="K43" s="27"/>
      <c r="L43" s="27"/>
      <c r="M43" s="27"/>
      <c r="N43" s="27"/>
      <c r="O43" s="29"/>
      <c r="P43" s="29"/>
      <c r="Q43" s="27">
        <f t="shared" si="6"/>
        <v>0</v>
      </c>
      <c r="R43" s="4"/>
      <c r="S43" s="5"/>
      <c r="T43" s="5"/>
    </row>
    <row r="44" spans="2:20" s="3" customFormat="1" ht="24.75" customHeight="1" outlineLevel="1" thickBot="1">
      <c r="B44" s="22" t="s">
        <v>30</v>
      </c>
      <c r="C44" s="33">
        <v>7327313964</v>
      </c>
      <c r="D44" s="28"/>
      <c r="E44" s="33">
        <v>612483974</v>
      </c>
      <c r="F44" s="33"/>
      <c r="G44" s="33"/>
      <c r="H44" s="33"/>
      <c r="I44" s="33"/>
      <c r="J44" s="33"/>
      <c r="K44" s="33"/>
      <c r="L44" s="33"/>
      <c r="M44" s="33"/>
      <c r="N44" s="33"/>
      <c r="O44" s="34"/>
      <c r="P44" s="34"/>
      <c r="Q44" s="33">
        <f>E44+F44+G44+H44+I44+J44+K44+L44+M44+N44+O44+P44</f>
        <v>612483974</v>
      </c>
      <c r="R44" s="4"/>
      <c r="S44" s="5"/>
      <c r="T44" s="5"/>
    </row>
    <row r="45" spans="2:20" s="3" customFormat="1" ht="13.5" customHeight="1">
      <c r="B45" s="37" t="s">
        <v>31</v>
      </c>
      <c r="C45" s="37"/>
      <c r="D45" s="37"/>
      <c r="E45" s="37"/>
      <c r="F45" s="37"/>
      <c r="G45" s="37"/>
      <c r="H45" s="37"/>
      <c r="I45" s="37"/>
      <c r="J45" s="37"/>
      <c r="K45" s="37"/>
      <c r="L45" s="37"/>
      <c r="M45" s="37"/>
      <c r="N45" s="37"/>
      <c r="O45" s="37"/>
      <c r="P45" s="37"/>
      <c r="Q45" s="37"/>
      <c r="R45" s="4"/>
      <c r="S45" s="5"/>
      <c r="T45" s="5"/>
    </row>
    <row r="46" spans="2:20" s="3" customFormat="1" ht="13.5" customHeight="1">
      <c r="B46" s="35" t="s">
        <v>43</v>
      </c>
      <c r="C46" s="35"/>
      <c r="D46" s="35"/>
      <c r="E46" s="35"/>
      <c r="F46" s="35"/>
      <c r="G46" s="35"/>
      <c r="H46" s="35"/>
      <c r="I46" s="35"/>
      <c r="J46" s="35"/>
      <c r="K46" s="35"/>
      <c r="L46" s="35"/>
      <c r="M46" s="35"/>
      <c r="N46" s="35"/>
      <c r="O46" s="35"/>
      <c r="P46" s="35"/>
      <c r="Q46" s="35"/>
      <c r="R46" s="4"/>
      <c r="S46" s="5"/>
      <c r="T46" s="5"/>
    </row>
    <row r="47" spans="2:20" s="3" customFormat="1" ht="27" customHeight="1">
      <c r="B47" s="41" t="s">
        <v>48</v>
      </c>
      <c r="C47" s="41"/>
      <c r="D47" s="41"/>
      <c r="E47" s="41"/>
      <c r="F47" s="41"/>
      <c r="G47" s="41"/>
      <c r="H47" s="41"/>
      <c r="I47" s="41"/>
      <c r="J47" s="41"/>
      <c r="K47" s="41"/>
      <c r="L47" s="41"/>
      <c r="M47" s="41"/>
      <c r="N47" s="41"/>
      <c r="O47" s="41"/>
      <c r="P47" s="41"/>
      <c r="Q47" s="41"/>
      <c r="R47" s="4"/>
    </row>
    <row r="48" spans="2:20" s="3" customFormat="1" ht="36" customHeight="1">
      <c r="B48" s="40" t="s">
        <v>47</v>
      </c>
      <c r="C48" s="40"/>
      <c r="D48" s="40"/>
      <c r="E48" s="40"/>
      <c r="F48" s="40"/>
      <c r="G48" s="40"/>
      <c r="H48" s="40"/>
      <c r="I48" s="40"/>
      <c r="J48" s="40"/>
      <c r="K48" s="40"/>
      <c r="L48" s="40"/>
      <c r="M48" s="40"/>
      <c r="N48" s="40"/>
      <c r="O48" s="40"/>
      <c r="P48" s="40"/>
      <c r="Q48" s="40"/>
      <c r="R48" s="4"/>
    </row>
    <row r="49" spans="2:18">
      <c r="B49" s="6"/>
      <c r="C49" s="6"/>
      <c r="D49" s="6"/>
      <c r="E49" s="6"/>
      <c r="F49" s="6"/>
      <c r="G49" s="6"/>
      <c r="H49" s="6"/>
      <c r="I49" s="6"/>
      <c r="J49" s="6"/>
      <c r="K49" s="6"/>
      <c r="L49" s="6"/>
      <c r="M49" s="6"/>
      <c r="N49" s="6"/>
      <c r="O49" s="6"/>
      <c r="P49" s="6"/>
      <c r="Q49" s="6"/>
      <c r="R49" s="7"/>
    </row>
    <row r="50" spans="2:18" hidden="1">
      <c r="B50" s="6"/>
      <c r="C50" s="6"/>
      <c r="D50" s="6"/>
      <c r="E50" s="6"/>
      <c r="F50" s="6"/>
      <c r="G50" s="6"/>
      <c r="H50" s="6"/>
      <c r="I50" s="6"/>
      <c r="J50" s="6"/>
      <c r="K50" s="6"/>
      <c r="L50" s="6"/>
      <c r="M50" s="8"/>
      <c r="N50" s="8"/>
      <c r="O50" s="8"/>
      <c r="P50" s="8"/>
      <c r="Q50" s="6"/>
    </row>
    <row r="51" spans="2:18" hidden="1">
      <c r="B51" s="6"/>
      <c r="C51" s="6"/>
      <c r="D51" s="6"/>
      <c r="E51" s="6"/>
      <c r="F51" s="6"/>
      <c r="G51" s="6"/>
      <c r="H51" s="6"/>
      <c r="I51" s="6"/>
      <c r="J51" s="6"/>
      <c r="K51" s="6"/>
      <c r="L51" s="6"/>
      <c r="M51" s="6"/>
      <c r="N51" s="6"/>
      <c r="O51" s="6"/>
      <c r="P51" s="6"/>
      <c r="Q51" s="6"/>
    </row>
    <row r="52" spans="2:18" hidden="1">
      <c r="B52" s="6"/>
      <c r="C52" s="6"/>
      <c r="D52" s="6"/>
      <c r="E52" s="6"/>
      <c r="F52" s="6"/>
      <c r="G52" s="6"/>
      <c r="H52" s="6"/>
      <c r="I52" s="6"/>
      <c r="J52" s="6"/>
      <c r="K52" s="6"/>
      <c r="L52" s="6"/>
      <c r="M52" s="6"/>
      <c r="N52" s="6"/>
      <c r="O52" s="6"/>
      <c r="P52" s="6"/>
      <c r="Q52" s="6"/>
    </row>
    <row r="53" spans="2:18" hidden="1">
      <c r="B53" s="6"/>
      <c r="C53" s="6"/>
      <c r="D53" s="6"/>
      <c r="E53" s="6"/>
      <c r="F53" s="6"/>
      <c r="G53" s="6"/>
      <c r="H53" s="6"/>
      <c r="I53" s="6"/>
      <c r="J53" s="6"/>
      <c r="K53" s="6"/>
      <c r="L53" s="6"/>
      <c r="M53" s="6"/>
      <c r="N53" s="6"/>
      <c r="O53" s="6"/>
      <c r="P53" s="6"/>
      <c r="Q53" s="6"/>
    </row>
    <row r="54" spans="2:18" hidden="1">
      <c r="B54" s="6"/>
      <c r="C54" s="6"/>
      <c r="D54" s="6"/>
      <c r="E54" s="6"/>
      <c r="F54" s="6"/>
      <c r="G54" s="6"/>
      <c r="H54" s="6"/>
      <c r="I54" s="6"/>
      <c r="J54" s="6"/>
      <c r="K54" s="6"/>
      <c r="L54" s="6"/>
      <c r="M54" s="6"/>
      <c r="N54" s="6"/>
      <c r="O54" s="6"/>
      <c r="P54" s="6"/>
      <c r="Q54" s="6"/>
    </row>
    <row r="55" spans="2:18" hidden="1">
      <c r="B55" s="9"/>
      <c r="C55" s="9"/>
      <c r="D55" s="9"/>
      <c r="E55" s="9"/>
      <c r="F55" s="9"/>
      <c r="G55" s="9"/>
      <c r="H55" s="9"/>
      <c r="I55" s="9"/>
      <c r="J55" s="9"/>
      <c r="K55" s="9"/>
      <c r="L55" s="9"/>
      <c r="M55" s="9"/>
      <c r="N55" s="9"/>
      <c r="O55" s="9"/>
      <c r="P55" s="9"/>
      <c r="Q55" s="9"/>
    </row>
    <row r="56" spans="2:18"/>
    <row r="57" spans="2:18" hidden="1"/>
    <row r="58" spans="2:18" hidden="1"/>
    <row r="59" spans="2:18" hidden="1"/>
    <row r="60" spans="2:18" hidden="1"/>
    <row r="61" spans="2:18" hidden="1"/>
    <row r="62" spans="2:18" hidden="1"/>
    <row r="63" spans="2:18" hidden="1"/>
    <row r="64" spans="2: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24">
    <mergeCell ref="B48:Q48"/>
    <mergeCell ref="I10:I12"/>
    <mergeCell ref="J10:J12"/>
    <mergeCell ref="Q10:Q12"/>
    <mergeCell ref="B10:B12"/>
    <mergeCell ref="L10:L12"/>
    <mergeCell ref="B47:Q47"/>
    <mergeCell ref="O10:O12"/>
    <mergeCell ref="P10:P12"/>
    <mergeCell ref="E10:E12"/>
    <mergeCell ref="K10:K12"/>
    <mergeCell ref="B45:Q45"/>
    <mergeCell ref="N10:N12"/>
    <mergeCell ref="M10:M12"/>
    <mergeCell ref="B2:Q2"/>
    <mergeCell ref="B3:Q3"/>
    <mergeCell ref="B4:Q4"/>
    <mergeCell ref="B5:Q5"/>
    <mergeCell ref="B6:Q6"/>
    <mergeCell ref="F10:F12"/>
    <mergeCell ref="C10:C12"/>
    <mergeCell ref="G10:G12"/>
    <mergeCell ref="B7:Q7"/>
    <mergeCell ref="H10:H12"/>
  </mergeCells>
  <conditionalFormatting sqref="D11:D12 C10:D10 C13:Q13 Q14:Q34 B13:B46 Q36:Q37 C38:Q44 R10:IV48 C14:J37 O25:P37 K25:K37 L26:N37">
    <cfRule type="cellIs" dxfId="11" priority="30" stopIfTrue="1" operator="lessThan">
      <formula>0</formula>
    </cfRule>
  </conditionalFormatting>
  <conditionalFormatting sqref="B48">
    <cfRule type="cellIs" dxfId="10" priority="21" stopIfTrue="1" operator="lessThan">
      <formula>0</formula>
    </cfRule>
  </conditionalFormatting>
  <conditionalFormatting sqref="B47">
    <cfRule type="cellIs" dxfId="9" priority="19" stopIfTrue="1" operator="lessThan">
      <formula>0</formula>
    </cfRule>
  </conditionalFormatting>
  <conditionalFormatting sqref="K24:L24 K14:P23">
    <cfRule type="cellIs" dxfId="8" priority="18" stopIfTrue="1" operator="lessThan">
      <formula>0</formula>
    </cfRule>
  </conditionalFormatting>
  <conditionalFormatting sqref="L25">
    <cfRule type="cellIs" dxfId="7" priority="17" stopIfTrue="1" operator="lessThan">
      <formula>0</formula>
    </cfRule>
  </conditionalFormatting>
  <conditionalFormatting sqref="M24">
    <cfRule type="cellIs" dxfId="6" priority="16" stopIfTrue="1" operator="lessThan">
      <formula>0</formula>
    </cfRule>
  </conditionalFormatting>
  <conditionalFormatting sqref="N24">
    <cfRule type="cellIs" dxfId="5" priority="14" stopIfTrue="1" operator="lessThan">
      <formula>0</formula>
    </cfRule>
  </conditionalFormatting>
  <conditionalFormatting sqref="O24">
    <cfRule type="cellIs" dxfId="4" priority="12" stopIfTrue="1" operator="lessThan">
      <formula>0</formula>
    </cfRule>
  </conditionalFormatting>
  <conditionalFormatting sqref="Q35">
    <cfRule type="cellIs" dxfId="3" priority="10" stopIfTrue="1" operator="lessThan">
      <formula>0</formula>
    </cfRule>
  </conditionalFormatting>
  <conditionalFormatting sqref="P24">
    <cfRule type="cellIs" dxfId="2" priority="9" stopIfTrue="1" operator="lessThan">
      <formula>0</formula>
    </cfRule>
  </conditionalFormatting>
  <conditionalFormatting sqref="M25">
    <cfRule type="cellIs" dxfId="1" priority="5" stopIfTrue="1" operator="lessThan">
      <formula>0</formula>
    </cfRule>
  </conditionalFormatting>
  <conditionalFormatting sqref="N25">
    <cfRule type="cellIs" dxfId="0" priority="3" stopIfTrue="1" operator="lessThan">
      <formula>0</formula>
    </cfRule>
  </conditionalFormatting>
  <pageMargins left="0.70866141732283472" right="0.70866141732283472" top="0.74803149606299213" bottom="0.74803149606299213" header="0.31496062992125984" footer="0.31496062992125984"/>
  <pageSetup scale="75" orientation="landscape" r:id="rId1"/>
  <ignoredErrors>
    <ignoredError sqref="Q25 C41:E41 C31:E31 C25:E25 C35:E35 H25 J25:K25 L25" formulaRange="1"/>
    <ignoredError sqref="Q41 Q31" formula="1" formulaRange="1"/>
    <ignoredError sqref="Q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BECERRIL</dc:creator>
  <cp:lastModifiedBy>DIC</cp:lastModifiedBy>
  <cp:lastPrinted>2019-03-29T20:22:26Z</cp:lastPrinted>
  <dcterms:created xsi:type="dcterms:W3CDTF">2017-07-04T15:25:44Z</dcterms:created>
  <dcterms:modified xsi:type="dcterms:W3CDTF">2020-02-07T23:59:42Z</dcterms:modified>
</cp:coreProperties>
</file>